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nas-ps001.scaf.pref.shiga.local\personal\e512506\03部活\2025年度(R07)\07 夏季ジュニアU17\入力\"/>
    </mc:Choice>
  </mc:AlternateContent>
  <xr:revisionPtr revIDLastSave="0" documentId="13_ncr:1_{5854309D-69A5-4E81-9E06-4AE2CB721280}" xr6:coauthVersionLast="47" xr6:coauthVersionMax="47" xr10:uidLastSave="{00000000-0000-0000-0000-000000000000}"/>
  <bookViews>
    <workbookView xWindow="-108" yWindow="-108" windowWidth="18648" windowHeight="11784" activeTab="2" xr2:uid="{00000000-000D-0000-FFFF-FFFF00000000}"/>
  </bookViews>
  <sheets>
    <sheet name="入力手順" sheetId="4" r:id="rId1"/>
    <sheet name="入力表" sheetId="1" r:id="rId2"/>
    <sheet name="データ確認" sheetId="5" r:id="rId3"/>
    <sheet name="戦績通知票（生徒宛）" sheetId="10" r:id="rId4"/>
    <sheet name="ポイント表" sheetId="9" r:id="rId5"/>
    <sheet name="入力見本" sheetId="11" r:id="rId6"/>
    <sheet name="ドロー見本" sheetId="12" r:id="rId7"/>
  </sheets>
  <definedNames>
    <definedName name="ichi">入力表!$AW$3:$AW$4</definedName>
    <definedName name="_xlnm.Print_Area" localSheetId="3">'戦績通知票（生徒宛）'!$D$6:$I$56</definedName>
    <definedName name="_xlnm.Print_Area" localSheetId="0">入力手順!$A$2:$X$87</definedName>
    <definedName name="_xlnm.Print_Area" localSheetId="1">入力表!$N$3:$AO$52</definedName>
    <definedName name="_xlnm.Print_Titles" localSheetId="1">入力表!$A:$F,入力表!$2:$2</definedName>
    <definedName name="Ｘ">ポイント表!$M$45</definedName>
    <definedName name="いち">入力表!$IP$3:$IP$4</definedName>
    <definedName name="全範囲">入力表!$A$2:$AP$72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2" l="1"/>
  <c r="F11" i="12" s="1"/>
  <c r="G6" i="12"/>
  <c r="F7" i="12" s="1"/>
  <c r="F15" i="12" l="1"/>
  <c r="D50" i="5"/>
  <c r="O72" i="1" l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A2" i="4" l="1"/>
  <c r="R1" i="1"/>
  <c r="Q1" i="1" s="1"/>
  <c r="AG1" i="1"/>
  <c r="AF1" i="1" s="1"/>
  <c r="C6" i="5"/>
  <c r="I6" i="5"/>
  <c r="I7" i="5" s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H38" i="10"/>
  <c r="H51" i="10"/>
  <c r="H12" i="10"/>
  <c r="O9" i="1"/>
  <c r="O7" i="1"/>
  <c r="H54" i="10"/>
  <c r="H41" i="10"/>
  <c r="H28" i="10"/>
  <c r="H15" i="10"/>
  <c r="A1" i="1"/>
  <c r="F51" i="10" s="1"/>
  <c r="E6" i="5"/>
  <c r="H25" i="10"/>
  <c r="F9" i="10"/>
  <c r="F22" i="10" s="1"/>
  <c r="AK1" i="1"/>
  <c r="AL1" i="1" s="1"/>
  <c r="AM1" i="1" s="1"/>
  <c r="AN1" i="1" s="1"/>
  <c r="AO1" i="1" s="1"/>
  <c r="O8" i="1"/>
  <c r="W1" i="1"/>
  <c r="X1" i="1" s="1"/>
  <c r="Y1" i="1" s="1"/>
  <c r="Z1" i="1" s="1"/>
  <c r="AA1" i="1" s="1"/>
  <c r="O10" i="1"/>
  <c r="O5" i="1"/>
  <c r="O4" i="1"/>
  <c r="O11" i="1"/>
  <c r="O6" i="1"/>
  <c r="O3" i="1"/>
  <c r="I8" i="5" l="1"/>
  <c r="G16" i="5" s="1"/>
  <c r="F12" i="10"/>
  <c r="G38" i="10"/>
  <c r="E51" i="10"/>
  <c r="H55" i="10"/>
  <c r="G51" i="10"/>
  <c r="H29" i="10"/>
  <c r="E25" i="10"/>
  <c r="E12" i="10"/>
  <c r="G15" i="5"/>
  <c r="G25" i="10"/>
  <c r="H42" i="10"/>
  <c r="F25" i="10"/>
  <c r="F35" i="10"/>
  <c r="F38" i="10"/>
  <c r="G12" i="10"/>
  <c r="H16" i="10"/>
  <c r="E38" i="10"/>
  <c r="F48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toru</author>
    <author xml:space="preserve"> </author>
    <author>koumu</author>
  </authors>
  <commentList>
    <comment ref="A2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ここの番号は消さないでください。
生徒通知表印刷とリンクしています。
</t>
        </r>
      </text>
    </comment>
    <comment ref="B2" authorId="1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新規登録の場合のみ、
高体連登録番号を入力っください。
</t>
        </r>
      </text>
    </comment>
    <comment ref="D2" authorId="1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ここには何も入れないで下さい。</t>
        </r>
      </text>
    </comment>
    <comment ref="E2" authorId="1" shapeId="0" xr:uid="{00000000-0006-0000-0100-000004000000}">
      <text>
        <r>
          <rPr>
            <sz val="9"/>
            <color indexed="81"/>
            <rFont val="ＭＳ Ｐゴシック"/>
            <family val="3"/>
            <charset val="128"/>
          </rPr>
          <t>新入部員はここを空欄に</t>
        </r>
      </text>
    </comment>
    <comment ref="F2" authorId="1" shapeId="0" xr:uid="{00000000-0006-0000-0100-000005000000}">
      <text>
        <r>
          <rPr>
            <sz val="9"/>
            <color indexed="81"/>
            <rFont val="ＭＳ Ｐゴシック"/>
            <family val="3"/>
            <charset val="128"/>
          </rPr>
          <t>新入部員の名前をこの列に打って下さい。</t>
        </r>
      </text>
    </comment>
    <comment ref="G2" authorId="1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フリガナもできれば入れて下さい。</t>
        </r>
      </text>
    </comment>
    <comment ref="I2" authorId="1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○×高
と入力</t>
        </r>
      </text>
    </comment>
    <comment ref="K2" authorId="1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生年</t>
        </r>
      </text>
    </comment>
    <comment ref="L2" authorId="1" shapeId="0" xr:uid="{00000000-0006-0000-01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:</t>
        </r>
        <r>
          <rPr>
            <sz val="9"/>
            <color indexed="81"/>
            <rFont val="ＭＳ Ｐゴシック"/>
            <family val="3"/>
            <charset val="128"/>
          </rPr>
          <t xml:space="preserve">
生まれた月</t>
        </r>
      </text>
    </comment>
    <comment ref="M2" authorId="1" shapeId="0" xr:uid="{00000000-0006-0000-01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生まれた日</t>
        </r>
      </text>
    </comment>
    <comment ref="P2" authorId="2" shapeId="0" xr:uid="{00000000-0006-0000-0100-00000B000000}">
      <text>
        <r>
          <rPr>
            <sz val="9"/>
            <color indexed="81"/>
            <rFont val="ＭＳ Ｐゴシック"/>
            <family val="3"/>
            <charset val="128"/>
          </rPr>
          <t xml:space="preserve">当日欠席の場合も　1 と入力してください。
</t>
        </r>
      </text>
    </comment>
    <comment ref="Q2" authorId="0" shapeId="0" xr:uid="{00000000-0006-0000-0100-00000C000000}">
      <text>
        <r>
          <rPr>
            <b/>
            <sz val="12"/>
            <color indexed="81"/>
            <rFont val="ＭＳ Ｐゴシック"/>
            <family val="3"/>
            <charset val="128"/>
          </rPr>
          <t>１回戦Byeの２回戦敗退も１Ｒ敗退と同じ扱いになります。</t>
        </r>
      </text>
    </comment>
    <comment ref="AD2" authorId="0" shapeId="0" xr:uid="{00000000-0006-0000-0100-00000D000000}">
      <text>
        <r>
          <rPr>
            <b/>
            <sz val="10"/>
            <color indexed="81"/>
            <rFont val="ＭＳ Ｐゴシック"/>
            <family val="3"/>
            <charset val="128"/>
          </rPr>
          <t>順位は自動的に計算されます。</t>
        </r>
      </text>
    </comment>
    <comment ref="AE2" authorId="0" shapeId="0" xr:uid="{00000000-0006-0000-0100-00000E000000}">
      <text>
        <r>
          <rPr>
            <b/>
            <sz val="10"/>
            <color indexed="81"/>
            <rFont val="ＭＳ Ｐゴシック"/>
            <family val="3"/>
            <charset val="128"/>
          </rPr>
          <t>当日欠席（Walk Over)の場合、　1　と入力してください。</t>
        </r>
      </text>
    </comment>
    <comment ref="AF2" authorId="0" shapeId="0" xr:uid="{00000000-0006-0000-0100-00000F000000}">
      <text>
        <r>
          <rPr>
            <b/>
            <sz val="12"/>
            <color indexed="81"/>
            <rFont val="ＭＳ Ｐゴシック"/>
            <family val="3"/>
            <charset val="128"/>
          </rPr>
          <t>１回戦Byeの２回戦敗退も１Ｒ敗退と同じ扱いになります。</t>
        </r>
      </text>
    </comment>
    <comment ref="AI2" authorId="0" shapeId="0" xr:uid="{00000000-0006-0000-0100-000010000000}">
      <text>
        <r>
          <rPr>
            <b/>
            <sz val="10"/>
            <color indexed="81"/>
            <rFont val="ＭＳ Ｐゴシック"/>
            <family val="3"/>
            <charset val="128"/>
          </rPr>
          <t>予選決勝で敗退した場合、この列に　1　と入力してください。</t>
        </r>
      </text>
    </comment>
    <comment ref="AM2" authorId="0" shapeId="0" xr:uid="{00000000-0006-0000-0100-000011000000}">
      <text>
        <r>
          <rPr>
            <sz val="10"/>
            <color indexed="81"/>
            <rFont val="ＭＳ Ｐゴシック"/>
            <family val="3"/>
            <charset val="128"/>
          </rPr>
          <t xml:space="preserve">本戦準決勝で敗退した場合、この列に　１　と入力
</t>
        </r>
      </text>
    </comment>
    <comment ref="AN2" authorId="0" shapeId="0" xr:uid="{00000000-0006-0000-0100-000012000000}">
      <text>
        <r>
          <rPr>
            <sz val="10"/>
            <color indexed="81"/>
            <rFont val="ＭＳ Ｐゴシック"/>
            <family val="3"/>
            <charset val="128"/>
          </rPr>
          <t xml:space="preserve">本戦決勝で敗退した場合、　１　と入力
</t>
        </r>
      </text>
    </comment>
    <comment ref="AO2" authorId="0" shapeId="0" xr:uid="{00000000-0006-0000-0100-000013000000}">
      <text>
        <r>
          <rPr>
            <b/>
            <sz val="10"/>
            <color indexed="81"/>
            <rFont val="ＭＳ Ｐゴシック"/>
            <family val="3"/>
            <charset val="128"/>
          </rPr>
          <t>本戦決勝で勝利をおさめた場合、１　と入力。</t>
        </r>
      </text>
    </comment>
    <comment ref="AP2" authorId="2" shapeId="0" xr:uid="{00000000-0006-0000-01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新規登録選手またはダウンロードデータに出場選手がない場合、その旨を入力してください。</t>
        </r>
      </text>
    </comment>
    <comment ref="E3" authorId="0" shapeId="0" xr:uid="{00000000-0006-0000-0100-000015000000}">
      <text>
        <r>
          <rPr>
            <sz val="12"/>
            <color indexed="81"/>
            <rFont val="ＭＳ Ｐゴシック"/>
            <family val="3"/>
            <charset val="128"/>
          </rPr>
          <t>必要なデータ（関西登録番号、氏名、フリガナ、所属、生年月日）をＥ列からＭ列に貼り付けてください。
データの取得方法：滋賀県高体連テニス部のホームページからダウンロードしてください。</t>
        </r>
      </text>
    </comment>
    <comment ref="O3" authorId="0" shapeId="0" xr:uid="{00000000-0006-0000-0100-000016000000}">
      <text>
        <r>
          <rPr>
            <b/>
            <sz val="10"/>
            <color indexed="81"/>
            <rFont val="ＭＳ Ｐゴシック"/>
            <family val="3"/>
            <charset val="128"/>
          </rPr>
          <t>ここには関数が入っています。</t>
        </r>
      </text>
    </comment>
    <comment ref="P3" authorId="0" shapeId="0" xr:uid="{00000000-0006-0000-0100-000017000000}">
      <text>
        <r>
          <rPr>
            <sz val="12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Q3" authorId="0" shapeId="0" xr:uid="{00000000-0006-0000-0100-000018000000}">
      <text>
        <r>
          <rPr>
            <sz val="12"/>
            <color indexed="81"/>
            <rFont val="ＭＳ Ｐゴシック"/>
            <family val="3"/>
            <charset val="128"/>
          </rPr>
          <t xml:space="preserve">該当箇所に数字の　1 を入力して下さい。
(敗退したラウンドに数字の「1」を入力してください。）
</t>
        </r>
        <r>
          <rPr>
            <sz val="9"/>
            <color indexed="81"/>
            <rFont val="ＭＳ Ｐゴシック"/>
            <family val="3"/>
            <charset val="128"/>
          </rPr>
          <t>※本戦決勝は除く</t>
        </r>
      </text>
    </comment>
    <comment ref="AE3" authorId="0" shapeId="0" xr:uid="{00000000-0006-0000-01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" authorId="0" shapeId="0" xr:uid="{00000000-0006-0000-01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" authorId="0" shapeId="0" xr:uid="{00000000-0006-0000-01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" authorId="0" shapeId="0" xr:uid="{00000000-0006-0000-01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7" authorId="0" shapeId="0" xr:uid="{00000000-0006-0000-01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D8" authorId="0" shapeId="0" xr:uid="{00000000-0006-0000-0100-00001E000000}">
      <text>
        <r>
          <rPr>
            <b/>
            <sz val="10"/>
            <color indexed="81"/>
            <rFont val="ＭＳ Ｐゴシック"/>
            <family val="3"/>
            <charset val="128"/>
          </rPr>
          <t>ここには関数が入っています。</t>
        </r>
      </text>
    </comment>
    <comment ref="AE8" authorId="0" shapeId="0" xr:uid="{00000000-0006-0000-01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F8" authorId="0" shapeId="0" xr:uid="{00000000-0006-0000-0100-000020000000}">
      <text>
        <r>
          <rPr>
            <sz val="12"/>
            <color indexed="81"/>
            <rFont val="ＭＳ Ｐゴシック"/>
            <family val="3"/>
            <charset val="128"/>
          </rPr>
          <t xml:space="preserve">該当する場合
数字の　1 を
入力して下さい。
</t>
        </r>
      </text>
    </comment>
    <comment ref="AE9" authorId="0" shapeId="0" xr:uid="{00000000-0006-0000-01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0" authorId="0" shapeId="0" xr:uid="{00000000-0006-0000-01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1" authorId="0" shapeId="0" xr:uid="{00000000-0006-0000-01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2" authorId="0" shapeId="0" xr:uid="{00000000-0006-0000-01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3" authorId="0" shapeId="0" xr:uid="{00000000-0006-0000-01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4" authorId="0" shapeId="0" xr:uid="{00000000-0006-0000-01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5" authorId="0" shapeId="0" xr:uid="{00000000-0006-0000-01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6" authorId="0" shapeId="0" xr:uid="{00000000-0006-0000-01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7" authorId="0" shapeId="0" xr:uid="{00000000-0006-0000-01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8" authorId="0" shapeId="0" xr:uid="{00000000-0006-0000-01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19" authorId="0" shapeId="0" xr:uid="{00000000-0006-0000-01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0" authorId="0" shapeId="0" xr:uid="{00000000-0006-0000-01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1" authorId="0" shapeId="0" xr:uid="{00000000-0006-0000-01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2" authorId="0" shapeId="0" xr:uid="{00000000-0006-0000-0100-00002E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3" authorId="0" shapeId="0" xr:uid="{00000000-0006-0000-0100-00002F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4" authorId="0" shapeId="0" xr:uid="{00000000-0006-0000-0100-000030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5" authorId="0" shapeId="0" xr:uid="{00000000-0006-0000-0100-000031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6" authorId="0" shapeId="0" xr:uid="{00000000-0006-0000-0100-000032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7" authorId="0" shapeId="0" xr:uid="{00000000-0006-0000-0100-000033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8" authorId="0" shapeId="0" xr:uid="{00000000-0006-0000-0100-000034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29" authorId="0" shapeId="0" xr:uid="{00000000-0006-0000-0100-000035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0" authorId="0" shapeId="0" xr:uid="{00000000-0006-0000-0100-000036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1" authorId="0" shapeId="0" xr:uid="{00000000-0006-0000-0100-000037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2" authorId="0" shapeId="0" xr:uid="{00000000-0006-0000-0100-000038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3" authorId="0" shapeId="0" xr:uid="{00000000-0006-0000-0100-000039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4" authorId="0" shapeId="0" xr:uid="{00000000-0006-0000-0100-00003A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5" authorId="0" shapeId="0" xr:uid="{00000000-0006-0000-0100-00003B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6" authorId="0" shapeId="0" xr:uid="{00000000-0006-0000-0100-00003C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7" authorId="0" shapeId="0" xr:uid="{00000000-0006-0000-0100-00003D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8" authorId="0" shapeId="0" xr:uid="{00000000-0006-0000-0100-00003E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39" authorId="0" shapeId="0" xr:uid="{00000000-0006-0000-0100-00003F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0" authorId="0" shapeId="0" xr:uid="{00000000-0006-0000-0100-000040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1" authorId="0" shapeId="0" xr:uid="{00000000-0006-0000-0100-000041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2" authorId="0" shapeId="0" xr:uid="{00000000-0006-0000-0100-000042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3" authorId="0" shapeId="0" xr:uid="{00000000-0006-0000-0100-000043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4" authorId="0" shapeId="0" xr:uid="{00000000-0006-0000-0100-000044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5" authorId="0" shapeId="0" xr:uid="{00000000-0006-0000-0100-000045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6" authorId="0" shapeId="0" xr:uid="{00000000-0006-0000-0100-000046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7" authorId="0" shapeId="0" xr:uid="{00000000-0006-0000-0100-000047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8" authorId="0" shapeId="0" xr:uid="{00000000-0006-0000-0100-000048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49" authorId="0" shapeId="0" xr:uid="{00000000-0006-0000-0100-000049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0" authorId="0" shapeId="0" xr:uid="{00000000-0006-0000-0100-00004A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1" authorId="0" shapeId="0" xr:uid="{00000000-0006-0000-0100-00004B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2" authorId="0" shapeId="0" xr:uid="{00000000-0006-0000-0100-00004C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3" authorId="0" shapeId="0" xr:uid="{00000000-0006-0000-0100-00004D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4" authorId="0" shapeId="0" xr:uid="{00000000-0006-0000-0100-00004E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5" authorId="0" shapeId="0" xr:uid="{00000000-0006-0000-0100-00004F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6" authorId="0" shapeId="0" xr:uid="{00000000-0006-0000-0100-000050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7" authorId="0" shapeId="0" xr:uid="{00000000-0006-0000-0100-000051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8" authorId="0" shapeId="0" xr:uid="{00000000-0006-0000-0100-000052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59" authorId="0" shapeId="0" xr:uid="{00000000-0006-0000-0100-000053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0" authorId="0" shapeId="0" xr:uid="{00000000-0006-0000-0100-000054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1" authorId="0" shapeId="0" xr:uid="{00000000-0006-0000-0100-000055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2" authorId="0" shapeId="0" xr:uid="{00000000-0006-0000-0100-000056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3" authorId="0" shapeId="0" xr:uid="{00000000-0006-0000-0100-000057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4" authorId="0" shapeId="0" xr:uid="{00000000-0006-0000-0100-000058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5" authorId="0" shapeId="0" xr:uid="{00000000-0006-0000-0100-000059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6" authorId="0" shapeId="0" xr:uid="{00000000-0006-0000-0100-00005A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7" authorId="0" shapeId="0" xr:uid="{00000000-0006-0000-0100-00005B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8" authorId="0" shapeId="0" xr:uid="{00000000-0006-0000-0100-00005C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69" authorId="0" shapeId="0" xr:uid="{00000000-0006-0000-0100-00005D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70" authorId="0" shapeId="0" xr:uid="{00000000-0006-0000-0100-00005E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71" authorId="0" shapeId="0" xr:uid="{00000000-0006-0000-0100-00005F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  <comment ref="AE72" authorId="0" shapeId="0" xr:uid="{00000000-0006-0000-0100-000060000000}">
      <text>
        <r>
          <rPr>
            <b/>
            <sz val="9"/>
            <color indexed="81"/>
            <rFont val="ＭＳ Ｐゴシック"/>
            <family val="3"/>
            <charset val="128"/>
          </rPr>
          <t>当日欠席の場合も　１　と入力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toru</author>
  </authors>
  <commentList>
    <comment ref="G15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toru: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toru: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<sst xmlns="http://schemas.openxmlformats.org/spreadsheetml/2006/main" count="336" uniqueCount="206">
  <si>
    <t>氏　　名</t>
  </si>
  <si>
    <t>ﾌﾘｶﾞﾅ</t>
  </si>
  <si>
    <t>府県名</t>
  </si>
  <si>
    <t>所属名</t>
  </si>
  <si>
    <t>Categ.</t>
  </si>
  <si>
    <t>年</t>
  </si>
  <si>
    <t>月</t>
  </si>
  <si>
    <t>日</t>
  </si>
  <si>
    <t>高体連Ｎｏ．</t>
    <rPh sb="0" eb="3">
      <t>コウタイレン</t>
    </rPh>
    <phoneticPr fontId="3"/>
  </si>
  <si>
    <t>登録年</t>
    <rPh sb="0" eb="2">
      <t>トウロク</t>
    </rPh>
    <rPh sb="2" eb="3">
      <t>ネン</t>
    </rPh>
    <phoneticPr fontId="3"/>
  </si>
  <si>
    <t>入力結果の確認をお願いします。</t>
    <rPh sb="0" eb="2">
      <t>ニュウリョク</t>
    </rPh>
    <rPh sb="2" eb="4">
      <t>ケッカ</t>
    </rPh>
    <rPh sb="5" eb="7">
      <t>カクニン</t>
    </rPh>
    <rPh sb="9" eb="10">
      <t>ネガ</t>
    </rPh>
    <phoneticPr fontId="3"/>
  </si>
  <si>
    <t>※当日欠席者のデータも入力して下さい。（Ｗ．Ｏ）</t>
    <rPh sb="1" eb="3">
      <t>トウジツ</t>
    </rPh>
    <rPh sb="3" eb="5">
      <t>ケッセキ</t>
    </rPh>
    <rPh sb="5" eb="6">
      <t>シャ</t>
    </rPh>
    <rPh sb="11" eb="13">
      <t>ニュウリョク</t>
    </rPh>
    <rPh sb="15" eb="16">
      <t>クダ</t>
    </rPh>
    <phoneticPr fontId="3"/>
  </si>
  <si>
    <t>団体名</t>
  </si>
  <si>
    <t>データ提出期限および提出先</t>
    <rPh sb="3" eb="5">
      <t>テイシュツ</t>
    </rPh>
    <rPh sb="5" eb="7">
      <t>キゲン</t>
    </rPh>
    <rPh sb="10" eb="13">
      <t>テイシュツサキ</t>
    </rPh>
    <phoneticPr fontId="3"/>
  </si>
  <si>
    <t>【申し込み本数】</t>
    <rPh sb="1" eb="2">
      <t>モウ</t>
    </rPh>
    <rPh sb="3" eb="4">
      <t>コ</t>
    </rPh>
    <rPh sb="5" eb="7">
      <t>ホンスウ</t>
    </rPh>
    <phoneticPr fontId="9"/>
  </si>
  <si>
    <t>2R</t>
    <phoneticPr fontId="3"/>
  </si>
  <si>
    <t>3R</t>
    <phoneticPr fontId="3"/>
  </si>
  <si>
    <t>整理番号</t>
    <rPh sb="0" eb="2">
      <t>セイリ</t>
    </rPh>
    <rPh sb="2" eb="4">
      <t>バンゴウ</t>
    </rPh>
    <phoneticPr fontId="3"/>
  </si>
  <si>
    <t>No.</t>
  </si>
  <si>
    <t>別表１</t>
    <rPh sb="0" eb="1">
      <t>ベツ</t>
    </rPh>
    <rPh sb="1" eb="2">
      <t>ヒョウ</t>
    </rPh>
    <phoneticPr fontId="4"/>
  </si>
  <si>
    <t>ポイントランキング対象トーナメント及びグレード</t>
    <rPh sb="9" eb="11">
      <t>タイショウ</t>
    </rPh>
    <rPh sb="17" eb="18">
      <t>オヨ</t>
    </rPh>
    <phoneticPr fontId="4"/>
  </si>
  <si>
    <t>Ｓドロー番号</t>
    <rPh sb="4" eb="6">
      <t>バンゴウ</t>
    </rPh>
    <phoneticPr fontId="3"/>
  </si>
  <si>
    <r>
      <t xml:space="preserve">予選
</t>
    </r>
    <r>
      <rPr>
        <sz val="16"/>
        <rFont val="ＭＳ Ｐ明朝"/>
        <family val="1"/>
        <charset val="128"/>
      </rPr>
      <t>3Ｒ</t>
    </r>
    <r>
      <rPr>
        <sz val="11"/>
        <rFont val="ＭＳ Ｐ明朝"/>
        <family val="1"/>
        <charset val="128"/>
      </rPr>
      <t xml:space="preserve">
敗退</t>
    </r>
    <rPh sb="0" eb="2">
      <t>ヨセン</t>
    </rPh>
    <rPh sb="6" eb="8">
      <t>ハイタイ</t>
    </rPh>
    <phoneticPr fontId="3"/>
  </si>
  <si>
    <r>
      <t xml:space="preserve">予選
</t>
    </r>
    <r>
      <rPr>
        <sz val="16"/>
        <rFont val="ＭＳ Ｐ明朝"/>
        <family val="1"/>
        <charset val="128"/>
      </rPr>
      <t xml:space="preserve">4Ｒ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ヨセン</t>
    </rPh>
    <rPh sb="6" eb="8">
      <t>ハイタイ</t>
    </rPh>
    <phoneticPr fontId="3"/>
  </si>
  <si>
    <t>Ｄドロー
番号</t>
    <rPh sb="5" eb="7">
      <t>バンゴウ</t>
    </rPh>
    <phoneticPr fontId="3"/>
  </si>
  <si>
    <t>Ｄ
順位</t>
    <rPh sb="2" eb="4">
      <t>ジュンイ</t>
    </rPh>
    <phoneticPr fontId="3"/>
  </si>
  <si>
    <t>S
順位</t>
    <rPh sb="2" eb="4">
      <t>ジュンイ</t>
    </rPh>
    <phoneticPr fontId="3"/>
  </si>
  <si>
    <t>当日欠席</t>
    <rPh sb="0" eb="2">
      <t>トウジツ</t>
    </rPh>
    <rPh sb="2" eb="4">
      <t>ケッセキ</t>
    </rPh>
    <phoneticPr fontId="3"/>
  </si>
  <si>
    <t>KTA番号</t>
    <phoneticPr fontId="3"/>
  </si>
  <si>
    <t>貴校参加選手の順位データを以下の要領で入力をお願いします。</t>
    <rPh sb="0" eb="2">
      <t>キコウ</t>
    </rPh>
    <rPh sb="2" eb="4">
      <t>サンカ</t>
    </rPh>
    <rPh sb="4" eb="6">
      <t>センシュ</t>
    </rPh>
    <rPh sb="7" eb="9">
      <t>ジュンイ</t>
    </rPh>
    <rPh sb="13" eb="15">
      <t>イカ</t>
    </rPh>
    <rPh sb="16" eb="18">
      <t>ヨウリョウ</t>
    </rPh>
    <rPh sb="19" eb="21">
      <t>ニュウリョク</t>
    </rPh>
    <rPh sb="23" eb="24">
      <t>ネガ</t>
    </rPh>
    <phoneticPr fontId="3"/>
  </si>
  <si>
    <t>注意３：　予選決勝で１位となり、本戦「当日欠席」した場合、３２強扱いとなります。</t>
    <rPh sb="0" eb="2">
      <t>チュウイ</t>
    </rPh>
    <rPh sb="5" eb="7">
      <t>ヨセン</t>
    </rPh>
    <rPh sb="7" eb="9">
      <t>ケッショウ</t>
    </rPh>
    <rPh sb="11" eb="12">
      <t>イ</t>
    </rPh>
    <rPh sb="16" eb="18">
      <t>ホンセン</t>
    </rPh>
    <rPh sb="19" eb="21">
      <t>トウジツ</t>
    </rPh>
    <rPh sb="21" eb="23">
      <t>ケッセキ</t>
    </rPh>
    <rPh sb="26" eb="28">
      <t>バアイ</t>
    </rPh>
    <rPh sb="31" eb="32">
      <t>キョウ</t>
    </rPh>
    <rPh sb="32" eb="33">
      <t>アツカ</t>
    </rPh>
    <phoneticPr fontId="3"/>
  </si>
  <si>
    <t>　　　　　「本戦１Ｒ敗退」扱いにして下さい。　※当日欠席（０ポイント）にはなりません</t>
    <rPh sb="6" eb="8">
      <t>ホンセン</t>
    </rPh>
    <rPh sb="10" eb="12">
      <t>ハイタイ</t>
    </rPh>
    <rPh sb="13" eb="14">
      <t>アツカ</t>
    </rPh>
    <rPh sb="18" eb="19">
      <t>クダ</t>
    </rPh>
    <rPh sb="24" eb="26">
      <t>トウジツ</t>
    </rPh>
    <rPh sb="26" eb="28">
      <t>ケッセキ</t>
    </rPh>
    <phoneticPr fontId="3"/>
  </si>
  <si>
    <t>注意４：　対戦相手が「当日欠席（Ｗ．Ｏ．）の場合、通常勝ち上がった場合と同じ扱いになります。</t>
    <rPh sb="0" eb="2">
      <t>チュウイ</t>
    </rPh>
    <rPh sb="5" eb="7">
      <t>タイセン</t>
    </rPh>
    <rPh sb="7" eb="9">
      <t>アイテ</t>
    </rPh>
    <rPh sb="11" eb="13">
      <t>トウジツ</t>
    </rPh>
    <rPh sb="13" eb="15">
      <t>ケッセキ</t>
    </rPh>
    <rPh sb="22" eb="24">
      <t>バアイ</t>
    </rPh>
    <rPh sb="25" eb="27">
      <t>ツウジョウ</t>
    </rPh>
    <rPh sb="27" eb="28">
      <t>カ</t>
    </rPh>
    <rPh sb="29" eb="30">
      <t>ア</t>
    </rPh>
    <rPh sb="33" eb="35">
      <t>バアイ</t>
    </rPh>
    <rPh sb="36" eb="37">
      <t>オナ</t>
    </rPh>
    <rPh sb="38" eb="39">
      <t>アツカ</t>
    </rPh>
    <phoneticPr fontId="3"/>
  </si>
  <si>
    <t>備考
（新規データ等）</t>
    <rPh sb="0" eb="2">
      <t>ビコウ</t>
    </rPh>
    <rPh sb="4" eb="6">
      <t>シンキ</t>
    </rPh>
    <rPh sb="9" eb="10">
      <t>トウ</t>
    </rPh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</si>
  <si>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</si>
  <si>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</si>
  <si>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</si>
  <si>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</si>
  <si>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</si>
  <si>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</si>
  <si>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</si>
  <si>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</si>
  <si>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</si>
  <si>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</si>
  <si>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</si>
  <si>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</si>
  <si>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①</t>
    <phoneticPr fontId="3"/>
  </si>
  <si>
    <r>
      <t>注意１：　予選２回戦でも「</t>
    </r>
    <r>
      <rPr>
        <b/>
        <sz val="16"/>
        <color indexed="8"/>
        <rFont val="ＭＳ Ｐ明朝"/>
        <family val="1"/>
        <charset val="128"/>
      </rPr>
      <t>１回戦Byeの２回戦</t>
    </r>
    <r>
      <rPr>
        <sz val="16"/>
        <color indexed="8"/>
        <rFont val="ＭＳ Ｐ明朝"/>
        <family val="1"/>
        <charset val="128"/>
      </rPr>
      <t>」敗者は「</t>
    </r>
    <r>
      <rPr>
        <b/>
        <sz val="16"/>
        <color indexed="8"/>
        <rFont val="ＭＳ Ｐ明朝"/>
        <family val="1"/>
        <charset val="128"/>
      </rPr>
      <t>１Ｒ敗退</t>
    </r>
    <r>
      <rPr>
        <sz val="16"/>
        <color indexed="8"/>
        <rFont val="ＭＳ Ｐ明朝"/>
        <family val="1"/>
        <charset val="128"/>
      </rPr>
      <t>」扱いとなります。</t>
    </r>
    <rPh sb="0" eb="2">
      <t>チュウイ</t>
    </rPh>
    <rPh sb="5" eb="7">
      <t>ヨセン</t>
    </rPh>
    <rPh sb="8" eb="10">
      <t>カイセン</t>
    </rPh>
    <rPh sb="14" eb="16">
      <t>カイセン</t>
    </rPh>
    <rPh sb="21" eb="23">
      <t>カイセン</t>
    </rPh>
    <rPh sb="24" eb="26">
      <t>ハイシャ</t>
    </rPh>
    <rPh sb="30" eb="32">
      <t>ハイタイ</t>
    </rPh>
    <rPh sb="33" eb="34">
      <t>アツカ</t>
    </rPh>
    <phoneticPr fontId="3"/>
  </si>
  <si>
    <t>⑭</t>
    <phoneticPr fontId="3"/>
  </si>
  <si>
    <t>⑮</t>
    <phoneticPr fontId="3"/>
  </si>
  <si>
    <t>Ｉｄ</t>
    <phoneticPr fontId="4"/>
  </si>
  <si>
    <r>
      <t>申し込み本数と入力本数は一致しましたか？</t>
    </r>
    <r>
      <rPr>
        <b/>
        <sz val="11"/>
        <color indexed="12"/>
        <rFont val="ＭＳ Ｐ明朝"/>
        <family val="1"/>
        <charset val="128"/>
      </rPr>
      <t>過不足が有る場合、再度チェックをお願いします。</t>
    </r>
    <rPh sb="0" eb="1">
      <t>モウ</t>
    </rPh>
    <rPh sb="2" eb="3">
      <t>コ</t>
    </rPh>
    <rPh sb="4" eb="6">
      <t>ホンスウ</t>
    </rPh>
    <rPh sb="7" eb="9">
      <t>ニュウリョク</t>
    </rPh>
    <rPh sb="9" eb="11">
      <t>ホンスウ</t>
    </rPh>
    <rPh sb="12" eb="14">
      <t>イッチ</t>
    </rPh>
    <rPh sb="20" eb="23">
      <t>カブソク</t>
    </rPh>
    <rPh sb="24" eb="25">
      <t>ア</t>
    </rPh>
    <rPh sb="26" eb="28">
      <t>バアイ</t>
    </rPh>
    <rPh sb="29" eb="31">
      <t>サイド</t>
    </rPh>
    <rPh sb="37" eb="38">
      <t>ネガ</t>
    </rPh>
    <phoneticPr fontId="3"/>
  </si>
  <si>
    <t>貴校名</t>
    <rPh sb="0" eb="2">
      <t>キコウ</t>
    </rPh>
    <rPh sb="2" eb="3">
      <t>メイ</t>
    </rPh>
    <phoneticPr fontId="3"/>
  </si>
  <si>
    <t>Ｄ申込数（組）</t>
    <rPh sb="1" eb="3">
      <t>モウシコミ</t>
    </rPh>
    <rPh sb="3" eb="4">
      <t>カズ</t>
    </rPh>
    <rPh sb="5" eb="6">
      <t>クミ</t>
    </rPh>
    <phoneticPr fontId="3"/>
  </si>
  <si>
    <r>
      <t>A4用紙で</t>
    </r>
    <r>
      <rPr>
        <b/>
        <sz val="20"/>
        <color indexed="12"/>
        <rFont val="ＭＳ Ｐ明朝"/>
        <family val="1"/>
        <charset val="128"/>
      </rPr>
      <t>4名</t>
    </r>
    <r>
      <rPr>
        <b/>
        <sz val="16"/>
        <color indexed="12"/>
        <rFont val="ＭＳ Ｐ明朝"/>
        <family val="1"/>
        <charset val="128"/>
      </rPr>
      <t>の戦績を印刷できます。入力データ確認用に各選手に配付をお願い致します。</t>
    </r>
    <rPh sb="2" eb="4">
      <t>ヨウシ</t>
    </rPh>
    <rPh sb="6" eb="7">
      <t>メイ</t>
    </rPh>
    <rPh sb="8" eb="10">
      <t>センセキ</t>
    </rPh>
    <rPh sb="11" eb="13">
      <t>インサツ</t>
    </rPh>
    <rPh sb="18" eb="20">
      <t>ニュウリョク</t>
    </rPh>
    <rPh sb="23" eb="25">
      <t>カクニン</t>
    </rPh>
    <rPh sb="25" eb="26">
      <t>ヨウ</t>
    </rPh>
    <rPh sb="27" eb="28">
      <t>カク</t>
    </rPh>
    <rPh sb="28" eb="30">
      <t>センシュ</t>
    </rPh>
    <rPh sb="31" eb="33">
      <t>ハイフ</t>
    </rPh>
    <rPh sb="35" eb="36">
      <t>ネガ</t>
    </rPh>
    <rPh sb="37" eb="38">
      <t>イタ</t>
    </rPh>
    <phoneticPr fontId="3"/>
  </si>
  <si>
    <t>ジュニア大会の戦績通知票</t>
    <rPh sb="4" eb="6">
      <t>タイカイ</t>
    </rPh>
    <rPh sb="7" eb="9">
      <t>センセキ</t>
    </rPh>
    <rPh sb="9" eb="11">
      <t>ツウチ</t>
    </rPh>
    <rPh sb="11" eb="12">
      <t>ヒョウ</t>
    </rPh>
    <phoneticPr fontId="3"/>
  </si>
  <si>
    <t>参加大会名：</t>
    <rPh sb="0" eb="2">
      <t>サンカ</t>
    </rPh>
    <rPh sb="2" eb="5">
      <t>タイカイメイ</t>
    </rPh>
    <phoneticPr fontId="3"/>
  </si>
  <si>
    <t>選手名</t>
    <rPh sb="0" eb="3">
      <t>センシュメイ</t>
    </rPh>
    <phoneticPr fontId="3"/>
  </si>
  <si>
    <t>所属</t>
    <rPh sb="0" eb="2">
      <t>ショゾク</t>
    </rPh>
    <phoneticPr fontId="3"/>
  </si>
  <si>
    <t>シングルス戦績</t>
    <rPh sb="5" eb="7">
      <t>センセキ</t>
    </rPh>
    <phoneticPr fontId="3"/>
  </si>
  <si>
    <t>ダブルス戦績</t>
    <rPh sb="4" eb="6">
      <t>センセキ</t>
    </rPh>
    <phoneticPr fontId="3"/>
  </si>
  <si>
    <t>上記戦績に間違いがある場合、速やかに申し出て下さい。</t>
    <rPh sb="0" eb="2">
      <t>ジョウキ</t>
    </rPh>
    <rPh sb="2" eb="4">
      <t>センセキ</t>
    </rPh>
    <rPh sb="5" eb="7">
      <t>マチガ</t>
    </rPh>
    <rPh sb="11" eb="13">
      <t>バアイ</t>
    </rPh>
    <rPh sb="14" eb="15">
      <t>スミ</t>
    </rPh>
    <rPh sb="18" eb="19">
      <t>モウ</t>
    </rPh>
    <rPh sb="20" eb="21">
      <t>デ</t>
    </rPh>
    <rPh sb="22" eb="23">
      <t>クダ</t>
    </rPh>
    <phoneticPr fontId="3"/>
  </si>
  <si>
    <t>備考：</t>
    <rPh sb="0" eb="2">
      <t>ビコウ</t>
    </rPh>
    <phoneticPr fontId="3"/>
  </si>
  <si>
    <t>敗者</t>
    <rPh sb="0" eb="2">
      <t>ハイシャ</t>
    </rPh>
    <phoneticPr fontId="3"/>
  </si>
  <si>
    <r>
      <t xml:space="preserve">予選１Ｒ
敗退
</t>
    </r>
    <r>
      <rPr>
        <sz val="10"/>
        <rFont val="ＭＳ Ｐ明朝"/>
        <family val="1"/>
        <charset val="128"/>
      </rPr>
      <t>又は</t>
    </r>
    <r>
      <rPr>
        <b/>
        <sz val="12"/>
        <rFont val="ＭＳ Ｐ明朝"/>
        <family val="1"/>
        <charset val="128"/>
      </rPr>
      <t xml:space="preserve">
１R Byeの
２R敗退</t>
    </r>
    <rPh sb="0" eb="2">
      <t>ヨセン</t>
    </rPh>
    <rPh sb="5" eb="7">
      <t>ハイタイ</t>
    </rPh>
    <rPh sb="8" eb="9">
      <t>マタ</t>
    </rPh>
    <rPh sb="21" eb="23">
      <t>ハイタイ</t>
    </rPh>
    <phoneticPr fontId="3"/>
  </si>
  <si>
    <r>
      <t xml:space="preserve">予選2Ｒ
敗退
</t>
    </r>
    <r>
      <rPr>
        <sz val="12"/>
        <rFont val="ＭＳ Ｐ明朝"/>
        <family val="1"/>
        <charset val="128"/>
      </rPr>
      <t>(1Rを対戦した場合）</t>
    </r>
    <r>
      <rPr>
        <b/>
        <sz val="12"/>
        <rFont val="ＭＳ Ｐ明朝"/>
        <family val="1"/>
        <charset val="128"/>
      </rPr>
      <t xml:space="preserve">
</t>
    </r>
    <r>
      <rPr>
        <sz val="10"/>
        <rFont val="ＭＳ Ｐ明朝"/>
        <family val="1"/>
        <charset val="128"/>
      </rPr>
      <t>＜１Ｒが無い場合、左の列に入力＞</t>
    </r>
    <rPh sb="0" eb="2">
      <t>ヨセン</t>
    </rPh>
    <rPh sb="5" eb="7">
      <t>ハイタイ</t>
    </rPh>
    <rPh sb="12" eb="14">
      <t>タイセン</t>
    </rPh>
    <rPh sb="16" eb="18">
      <t>バアイ</t>
    </rPh>
    <rPh sb="24" eb="25">
      <t>ナ</t>
    </rPh>
    <rPh sb="26" eb="28">
      <t>バアイ</t>
    </rPh>
    <rPh sb="29" eb="30">
      <t>ヒダリ</t>
    </rPh>
    <rPh sb="31" eb="32">
      <t>レツ</t>
    </rPh>
    <rPh sb="33" eb="35">
      <t>ニュウリョク</t>
    </rPh>
    <phoneticPr fontId="3"/>
  </si>
  <si>
    <r>
      <t>　　　今回出場している選手の中で、</t>
    </r>
    <r>
      <rPr>
        <b/>
        <sz val="16"/>
        <color indexed="8"/>
        <rFont val="ＭＳ Ｐ明朝"/>
        <family val="1"/>
        <charset val="128"/>
      </rPr>
      <t>未登録の選手</t>
    </r>
    <r>
      <rPr>
        <sz val="16"/>
        <color indexed="8"/>
        <rFont val="ＭＳ Ｐ明朝"/>
        <family val="1"/>
        <charset val="128"/>
      </rPr>
      <t>がいましたら、データの</t>
    </r>
    <r>
      <rPr>
        <u/>
        <sz val="16"/>
        <color indexed="8"/>
        <rFont val="ＭＳ Ｐ明朝"/>
        <family val="1"/>
        <charset val="128"/>
      </rPr>
      <t>最後尾（一番下</t>
    </r>
    <r>
      <rPr>
        <sz val="16"/>
        <color indexed="8"/>
        <rFont val="ＭＳ Ｐ明朝"/>
        <family val="1"/>
        <charset val="128"/>
      </rPr>
      <t>）の備考欄に</t>
    </r>
    <rPh sb="3" eb="5">
      <t>コンカイ</t>
    </rPh>
    <rPh sb="5" eb="7">
      <t>シュツジョウ</t>
    </rPh>
    <rPh sb="11" eb="13">
      <t>センシュ</t>
    </rPh>
    <rPh sb="14" eb="15">
      <t>ナカ</t>
    </rPh>
    <rPh sb="17" eb="20">
      <t>ミトウロク</t>
    </rPh>
    <rPh sb="21" eb="23">
      <t>センシュ</t>
    </rPh>
    <rPh sb="34" eb="37">
      <t>サイコウビ</t>
    </rPh>
    <rPh sb="38" eb="40">
      <t>イチバン</t>
    </rPh>
    <rPh sb="40" eb="41">
      <t>シタ</t>
    </rPh>
    <rPh sb="43" eb="46">
      <t>ビコウラン</t>
    </rPh>
    <phoneticPr fontId="3"/>
  </si>
  <si>
    <t>ベスト</t>
  </si>
  <si>
    <r>
      <t xml:space="preserve">本戦
</t>
    </r>
    <r>
      <rPr>
        <b/>
        <sz val="16"/>
        <rFont val="ＭＳ Ｐ明朝"/>
        <family val="1"/>
        <charset val="128"/>
      </rPr>
      <t xml:space="preserve">１Ｒ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</si>
  <si>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2Ｒ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</si>
  <si>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3Ｒ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</si>
  <si>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4Ｒ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</si>
  <si>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6"/>
        <rFont val="ＭＳ Ｐ明朝"/>
        <family val="1"/>
        <charset val="128"/>
      </rPr>
      <t xml:space="preserve">5Ｒ
</t>
    </r>
    <r>
      <rPr>
        <b/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</si>
  <si>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b/>
        <sz val="14"/>
        <color indexed="50"/>
        <rFont val="ＭＳ Ｐゴシック"/>
        <family val="3"/>
        <charset val="128"/>
      </rPr>
      <t>優勝</t>
    </r>
    <rPh sb="0" eb="2">
      <t>ホンセン</t>
    </rPh>
    <rPh sb="3" eb="5">
      <t>ユウショウ</t>
    </rPh>
    <phoneticPr fontId="3"/>
  </si>
  <si>
    <r>
      <t>出場した選手の　</t>
    </r>
    <r>
      <rPr>
        <u/>
        <sz val="16"/>
        <color indexed="8"/>
        <rFont val="ＭＳ Ｐ明朝"/>
        <family val="1"/>
        <charset val="128"/>
      </rPr>
      <t>ドロー番号</t>
    </r>
    <r>
      <rPr>
        <sz val="16"/>
        <color indexed="8"/>
        <rFont val="ＭＳ Ｐ明朝"/>
        <family val="1"/>
        <charset val="128"/>
      </rPr>
      <t>　と　</t>
    </r>
    <r>
      <rPr>
        <u/>
        <sz val="16"/>
        <color indexed="8"/>
        <rFont val="ＭＳ Ｐ明朝"/>
        <family val="1"/>
        <charset val="128"/>
      </rPr>
      <t>戦績</t>
    </r>
    <r>
      <rPr>
        <sz val="16"/>
        <color indexed="8"/>
        <rFont val="ＭＳ Ｐ明朝"/>
        <family val="1"/>
        <charset val="128"/>
      </rPr>
      <t>　を入力して下さい。</t>
    </r>
    <rPh sb="0" eb="2">
      <t>シュツジョウ</t>
    </rPh>
    <rPh sb="4" eb="6">
      <t>センシュ</t>
    </rPh>
    <rPh sb="11" eb="13">
      <t>バンゴウ</t>
    </rPh>
    <rPh sb="16" eb="18">
      <t>センセキ</t>
    </rPh>
    <rPh sb="20" eb="22">
      <t>ニュウリョク</t>
    </rPh>
    <rPh sb="24" eb="25">
      <t>クダ</t>
    </rPh>
    <phoneticPr fontId="3"/>
  </si>
  <si>
    <t xml:space="preserve">                 </t>
    <phoneticPr fontId="3"/>
  </si>
  <si>
    <t>18歳以下
ダブルス本数</t>
    <rPh sb="2" eb="3">
      <t>サイ</t>
    </rPh>
    <rPh sb="3" eb="5">
      <t>イカ</t>
    </rPh>
    <rPh sb="10" eb="12">
      <t>ホンスウ</t>
    </rPh>
    <phoneticPr fontId="3"/>
  </si>
  <si>
    <t>S申込数</t>
    <rPh sb="1" eb="3">
      <t>モウシコミ</t>
    </rPh>
    <rPh sb="3" eb="4">
      <t>カズ</t>
    </rPh>
    <phoneticPr fontId="3"/>
  </si>
  <si>
    <r>
      <t>128</t>
    </r>
    <r>
      <rPr>
        <i/>
        <u/>
        <sz val="12"/>
        <rFont val="ＭＳ Ｐ明朝"/>
        <family val="1"/>
        <charset val="128"/>
      </rPr>
      <t>(但し、１番が初戦で敗退の場合、256位）</t>
    </r>
    <rPh sb="4" eb="5">
      <t>タダ</t>
    </rPh>
    <rPh sb="8" eb="9">
      <t>バン</t>
    </rPh>
    <rPh sb="10" eb="12">
      <t>ショセン</t>
    </rPh>
    <rPh sb="13" eb="15">
      <t>ハイタイ</t>
    </rPh>
    <rPh sb="16" eb="18">
      <t>バアイ</t>
    </rPh>
    <rPh sb="22" eb="23">
      <t>イ</t>
    </rPh>
    <phoneticPr fontId="3"/>
  </si>
  <si>
    <t>敗者</t>
  </si>
  <si>
    <t>膳所高</t>
  </si>
  <si>
    <t>大津商業高</t>
  </si>
  <si>
    <t>大津高</t>
  </si>
  <si>
    <t>東大津高</t>
  </si>
  <si>
    <t>栗東高</t>
  </si>
  <si>
    <t>国際情報高</t>
  </si>
  <si>
    <t>石部高</t>
  </si>
  <si>
    <t>守山高</t>
  </si>
  <si>
    <t>近江兄弟社高</t>
  </si>
  <si>
    <t>彦根工業高</t>
  </si>
  <si>
    <t>近江高</t>
  </si>
  <si>
    <t>米原高</t>
  </si>
  <si>
    <t>立命館守山高</t>
  </si>
  <si>
    <r>
      <t xml:space="preserve">予選
</t>
    </r>
    <r>
      <rPr>
        <sz val="16"/>
        <color indexed="10"/>
        <rFont val="ＭＳ Ｐ明朝"/>
        <family val="1"/>
        <charset val="128"/>
      </rPr>
      <t xml:space="preserve">５Ｒ
</t>
    </r>
    <r>
      <rPr>
        <sz val="11"/>
        <color indexed="10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ヨセン</t>
    </rPh>
    <rPh sb="6" eb="8">
      <t>ハイタイ</t>
    </rPh>
    <phoneticPr fontId="3"/>
  </si>
  <si>
    <t>17才以下</t>
    <rPh sb="2" eb="3">
      <t>サイ</t>
    </rPh>
    <rPh sb="3" eb="5">
      <t>イカ</t>
    </rPh>
    <phoneticPr fontId="3"/>
  </si>
  <si>
    <t>合計</t>
    <rPh sb="0" eb="2">
      <t>ゴウケイ</t>
    </rPh>
    <phoneticPr fontId="10"/>
  </si>
  <si>
    <t>本戦ｽﾄﾚｰﾄ</t>
    <rPh sb="0" eb="2">
      <t>ホンセン</t>
    </rPh>
    <phoneticPr fontId="4"/>
  </si>
  <si>
    <t>予選スタート</t>
    <rPh sb="0" eb="2">
      <t>ヨセン</t>
    </rPh>
    <phoneticPr fontId="4"/>
  </si>
  <si>
    <t>ブロック数</t>
    <rPh sb="4" eb="5">
      <t>スウ</t>
    </rPh>
    <phoneticPr fontId="4"/>
  </si>
  <si>
    <t>各ブロック</t>
    <rPh sb="0" eb="1">
      <t>カク</t>
    </rPh>
    <phoneticPr fontId="4"/>
  </si>
  <si>
    <t>17歳以下
シングルス本数</t>
    <phoneticPr fontId="3"/>
  </si>
  <si>
    <r>
      <t>入力表!　</t>
    </r>
    <r>
      <rPr>
        <sz val="16"/>
        <color indexed="8"/>
        <rFont val="ＭＳ Ｐ明朝"/>
        <family val="1"/>
        <charset val="128"/>
      </rPr>
      <t>シート（緑色シート）に貴校選手の</t>
    </r>
    <r>
      <rPr>
        <u/>
        <sz val="16"/>
        <color indexed="8"/>
        <rFont val="ＭＳ Ｐ明朝"/>
        <family val="1"/>
        <charset val="128"/>
      </rPr>
      <t>KTA番号、氏名</t>
    </r>
    <rPh sb="9" eb="11">
      <t>ミドリイロ</t>
    </rPh>
    <rPh sb="16" eb="18">
      <t>キコウ</t>
    </rPh>
    <rPh sb="18" eb="20">
      <t>センシュ</t>
    </rPh>
    <rPh sb="24" eb="26">
      <t>バンゴウ</t>
    </rPh>
    <phoneticPr fontId="3"/>
  </si>
  <si>
    <t>注意２：　試合「当日欠席」の場合も、「当日欠席」の列に　1  を入力して下さい。</t>
    <rPh sb="0" eb="2">
      <t>チュウイ</t>
    </rPh>
    <rPh sb="5" eb="7">
      <t>シアイ</t>
    </rPh>
    <rPh sb="8" eb="10">
      <t>トウジツ</t>
    </rPh>
    <rPh sb="10" eb="12">
      <t>ケッセキ</t>
    </rPh>
    <rPh sb="14" eb="16">
      <t>バアイ</t>
    </rPh>
    <rPh sb="19" eb="21">
      <t>トウジツ</t>
    </rPh>
    <rPh sb="21" eb="23">
      <t>ケッセキ</t>
    </rPh>
    <rPh sb="25" eb="26">
      <t>レツ</t>
    </rPh>
    <rPh sb="32" eb="34">
      <t>ニュウリョク</t>
    </rPh>
    <rPh sb="36" eb="37">
      <t>クダ</t>
    </rPh>
    <phoneticPr fontId="3"/>
  </si>
  <si>
    <t>※エントリーしていない選手の欠席は入力不要。</t>
    <rPh sb="11" eb="13">
      <t>センシュ</t>
    </rPh>
    <rPh sb="14" eb="16">
      <t>ケッセキ</t>
    </rPh>
    <rPh sb="17" eb="19">
      <t>ニュウリョク</t>
    </rPh>
    <rPh sb="19" eb="21">
      <t>フヨウ</t>
    </rPh>
    <phoneticPr fontId="4"/>
  </si>
  <si>
    <t>入力画面（例）　　　→　→　→　→　→　→</t>
    <rPh sb="0" eb="2">
      <t>ニュウリョク</t>
    </rPh>
    <rPh sb="2" eb="4">
      <t>ガメン</t>
    </rPh>
    <rPh sb="5" eb="6">
      <t>レイ</t>
    </rPh>
    <phoneticPr fontId="3"/>
  </si>
  <si>
    <t>【　女　子　部　用　】</t>
    <rPh sb="2" eb="3">
      <t>オンナ</t>
    </rPh>
    <rPh sb="4" eb="5">
      <t>コ</t>
    </rPh>
    <rPh sb="6" eb="7">
      <t>ブ</t>
    </rPh>
    <rPh sb="8" eb="9">
      <t>ヨウ</t>
    </rPh>
    <phoneticPr fontId="3"/>
  </si>
  <si>
    <r>
      <rPr>
        <sz val="14"/>
        <rFont val="ＭＳ Ｐ明朝"/>
        <family val="1"/>
        <charset val="128"/>
      </rPr>
      <t>本戦</t>
    </r>
    <r>
      <rPr>
        <sz val="11"/>
        <rFont val="ＭＳ Ｐ明朝"/>
        <family val="1"/>
        <charset val="128"/>
      </rPr>
      <t xml:space="preserve">
</t>
    </r>
    <r>
      <rPr>
        <sz val="16"/>
        <rFont val="ＭＳ Ｐ明朝"/>
        <family val="1"/>
        <charset val="128"/>
      </rPr>
      <t xml:space="preserve">１Ｒ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</si>
  <si>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sz val="16"/>
        <rFont val="ＭＳ Ｐ明朝"/>
        <family val="1"/>
        <charset val="128"/>
      </rPr>
      <t xml:space="preserve">2Ｒ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</si>
  <si>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sz val="16"/>
        <rFont val="ＭＳ Ｐ明朝"/>
        <family val="1"/>
        <charset val="128"/>
      </rPr>
      <t xml:space="preserve">3Ｒ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</si>
  <si>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sz val="16"/>
        <rFont val="ＭＳ Ｐ明朝"/>
        <family val="1"/>
        <charset val="128"/>
      </rPr>
      <t xml:space="preserve">4Ｒ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</si>
  <si>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
</t>
    </r>
    <r>
      <rPr>
        <sz val="16"/>
        <rFont val="ＭＳ Ｐ明朝"/>
        <family val="1"/>
        <charset val="128"/>
      </rPr>
      <t xml:space="preserve">5Ｒ
</t>
    </r>
    <r>
      <rPr>
        <sz val="11"/>
        <rFont val="ＭＳ Ｐ明朝"/>
        <family val="1"/>
        <charset val="128"/>
      </rPr>
      <t>敗退</t>
    </r>
    <r>
      <rPr>
        <sz val="11"/>
        <rFont val="ＭＳ Ｐ明朝"/>
        <family val="1"/>
        <charset val="128"/>
      </rPr>
      <t/>
    </r>
    <rPh sb="0" eb="2">
      <t>ホンセン</t>
    </rPh>
    <rPh sb="6" eb="8">
      <t>ハイタイ</t>
    </rPh>
    <phoneticPr fontId="3"/>
  </si>
  <si>
    <r>
      <t xml:space="preserve">本戦 </t>
    </r>
    <r>
      <rPr>
        <b/>
        <sz val="18"/>
        <color indexed="51"/>
        <rFont val="ＭＳ Ｐゴシック"/>
        <family val="3"/>
        <charset val="128"/>
      </rPr>
      <t>優勝</t>
    </r>
    <r>
      <rPr>
        <sz val="10"/>
        <rFont val="ＭＳ Ｐ明朝"/>
        <family val="1"/>
        <charset val="128"/>
      </rPr>
      <t>5R勝利</t>
    </r>
    <rPh sb="0" eb="2">
      <t>ホンセン</t>
    </rPh>
    <rPh sb="3" eb="5">
      <t>ユウショウ</t>
    </rPh>
    <rPh sb="7" eb="9">
      <t>ショウリ</t>
    </rPh>
    <phoneticPr fontId="3"/>
  </si>
  <si>
    <t>女子Ｓ</t>
    <rPh sb="0" eb="2">
      <t>ジョシ</t>
    </rPh>
    <phoneticPr fontId="3"/>
  </si>
  <si>
    <t>女子Ｄ</t>
    <rPh sb="0" eb="2">
      <t>ジョシ</t>
    </rPh>
    <phoneticPr fontId="9"/>
  </si>
  <si>
    <r>
      <t>、フリガナ、所属、生年月日</t>
    </r>
    <r>
      <rPr>
        <sz val="16"/>
        <color indexed="8"/>
        <rFont val="ＭＳ Ｐ明朝"/>
        <family val="1"/>
        <charset val="128"/>
      </rPr>
      <t xml:space="preserve"> を貼り付けて、</t>
    </r>
    <rPh sb="6" eb="8">
      <t>ショゾク</t>
    </rPh>
    <rPh sb="9" eb="11">
      <t>セイネン</t>
    </rPh>
    <rPh sb="11" eb="13">
      <t>ツキヒ</t>
    </rPh>
    <phoneticPr fontId="4"/>
  </si>
  <si>
    <r>
      <t>ドロー番号は</t>
    </r>
    <r>
      <rPr>
        <u/>
        <sz val="16"/>
        <color indexed="8"/>
        <rFont val="ＭＳ Ｐ明朝"/>
        <family val="1"/>
        <charset val="128"/>
      </rPr>
      <t>本戦出場選手</t>
    </r>
    <r>
      <rPr>
        <sz val="16"/>
        <color indexed="8"/>
        <rFont val="ＭＳ Ｐ明朝"/>
        <family val="1"/>
        <charset val="128"/>
      </rPr>
      <t>の場合のみ、本戦ドロー番号に</t>
    </r>
    <r>
      <rPr>
        <u/>
        <sz val="16"/>
        <color indexed="8"/>
        <rFont val="ＭＳ Ｐ明朝"/>
        <family val="1"/>
        <charset val="128"/>
      </rPr>
      <t>１０００を足して</t>
    </r>
    <r>
      <rPr>
        <sz val="16"/>
        <color indexed="8"/>
        <rFont val="ＭＳ Ｐ明朝"/>
        <family val="1"/>
        <charset val="128"/>
      </rPr>
      <t>入力して下さい。</t>
    </r>
    <r>
      <rPr>
        <sz val="14"/>
        <color indexed="8"/>
        <rFont val="ＭＳ Ｐ明朝"/>
        <family val="1"/>
        <charset val="128"/>
      </rPr>
      <t>（例：本戦ドローＮｏ．３２＝１０３２）</t>
    </r>
    <rPh sb="3" eb="5">
      <t>バンゴウ</t>
    </rPh>
    <rPh sb="6" eb="8">
      <t>ホンセン</t>
    </rPh>
    <rPh sb="8" eb="10">
      <t>シュツジョウ</t>
    </rPh>
    <rPh sb="10" eb="12">
      <t>センシュ</t>
    </rPh>
    <rPh sb="13" eb="15">
      <t>バアイ</t>
    </rPh>
    <rPh sb="18" eb="20">
      <t>ホンセン</t>
    </rPh>
    <rPh sb="23" eb="25">
      <t>バンゴウ</t>
    </rPh>
    <rPh sb="31" eb="32">
      <t>タ</t>
    </rPh>
    <rPh sb="34" eb="36">
      <t>ニュウリョク</t>
    </rPh>
    <rPh sb="38" eb="39">
      <t>クダ</t>
    </rPh>
    <rPh sb="43" eb="44">
      <t>レイ</t>
    </rPh>
    <rPh sb="45" eb="47">
      <t>ホンセン</t>
    </rPh>
    <phoneticPr fontId="3"/>
  </si>
  <si>
    <t>予選決勝敗退選手までは「そのままの数字」を入力。但し、予選から勝ち上がって本戦に出場した選手は本戦ドロー番号に</t>
    <rPh sb="0" eb="2">
      <t>ヨセン</t>
    </rPh>
    <rPh sb="2" eb="4">
      <t>ケッショウ</t>
    </rPh>
    <rPh sb="4" eb="6">
      <t>ハイタイ</t>
    </rPh>
    <rPh sb="6" eb="8">
      <t>センシュ</t>
    </rPh>
    <rPh sb="17" eb="19">
      <t>スウジ</t>
    </rPh>
    <rPh sb="21" eb="23">
      <t>ニュウリョク</t>
    </rPh>
    <rPh sb="24" eb="25">
      <t>タダ</t>
    </rPh>
    <rPh sb="27" eb="29">
      <t>ヨセン</t>
    </rPh>
    <rPh sb="31" eb="32">
      <t>カ</t>
    </rPh>
    <rPh sb="33" eb="34">
      <t>ア</t>
    </rPh>
    <rPh sb="37" eb="39">
      <t>ホンセン</t>
    </rPh>
    <rPh sb="40" eb="42">
      <t>シュツジョウ</t>
    </rPh>
    <rPh sb="44" eb="46">
      <t>センシュ</t>
    </rPh>
    <rPh sb="47" eb="49">
      <t>ホンセン</t>
    </rPh>
    <rPh sb="52" eb="54">
      <t>バンゴウ</t>
    </rPh>
    <phoneticPr fontId="3"/>
  </si>
  <si>
    <t>を１０００を足してください。</t>
    <phoneticPr fontId="4"/>
  </si>
  <si>
    <r>
      <t xml:space="preserve"> ２Ｒ敗退であれば、その横の列に　</t>
    </r>
    <r>
      <rPr>
        <b/>
        <u/>
        <sz val="16"/>
        <color indexed="8"/>
        <rFont val="ＭＳ Ｐ明朝"/>
        <family val="1"/>
        <charset val="128"/>
      </rPr>
      <t xml:space="preserve">　1 </t>
    </r>
    <r>
      <rPr>
        <b/>
        <sz val="16"/>
        <color indexed="8"/>
        <rFont val="ＭＳ Ｐ明朝"/>
        <family val="1"/>
        <charset val="128"/>
      </rPr>
      <t xml:space="preserve"> </t>
    </r>
    <r>
      <rPr>
        <sz val="16"/>
        <color indexed="8"/>
        <rFont val="ＭＳ Ｐ明朝"/>
        <family val="1"/>
        <charset val="128"/>
      </rPr>
      <t xml:space="preserve"> を入力          （リストからでも選択可能。テンキー入力も可。）</t>
    </r>
    <rPh sb="3" eb="5">
      <t>ハイタイ</t>
    </rPh>
    <rPh sb="12" eb="13">
      <t>ヨコ</t>
    </rPh>
    <rPh sb="14" eb="15">
      <t>レツ</t>
    </rPh>
    <rPh sb="23" eb="25">
      <t>ニュウリョク</t>
    </rPh>
    <rPh sb="43" eb="45">
      <t>センタク</t>
    </rPh>
    <rPh sb="45" eb="47">
      <t>カノウ</t>
    </rPh>
    <rPh sb="52" eb="54">
      <t>ニュウリョク</t>
    </rPh>
    <rPh sb="55" eb="56">
      <t>カ</t>
    </rPh>
    <phoneticPr fontId="3"/>
  </si>
  <si>
    <r>
      <t>以下の例のように、</t>
    </r>
    <r>
      <rPr>
        <u/>
        <sz val="16"/>
        <color indexed="8"/>
        <rFont val="ＭＳ Ｐ明朝"/>
        <family val="1"/>
        <charset val="128"/>
      </rPr>
      <t>予選１Ｒで敗退</t>
    </r>
    <r>
      <rPr>
        <sz val="16"/>
        <color indexed="8"/>
        <rFont val="ＭＳ Ｐ明朝"/>
        <family val="1"/>
        <charset val="128"/>
      </rPr>
      <t>した場合、</t>
    </r>
    <r>
      <rPr>
        <u/>
        <sz val="16"/>
        <color indexed="8"/>
        <rFont val="ＭＳ Ｐ明朝"/>
        <family val="1"/>
        <charset val="128"/>
      </rPr>
      <t>その列</t>
    </r>
    <r>
      <rPr>
        <sz val="16"/>
        <color indexed="8"/>
        <rFont val="ＭＳ Ｐ明朝"/>
        <family val="1"/>
        <charset val="128"/>
      </rPr>
      <t>に</t>
    </r>
    <r>
      <rPr>
        <b/>
        <u/>
        <sz val="16"/>
        <color indexed="8"/>
        <rFont val="ＭＳ Ｐ明朝"/>
        <family val="1"/>
        <charset val="128"/>
      </rPr>
      <t xml:space="preserve">　1 </t>
    </r>
    <r>
      <rPr>
        <sz val="16"/>
        <color indexed="8"/>
        <rFont val="ＭＳ Ｐ明朝"/>
        <family val="1"/>
        <charset val="128"/>
      </rPr>
      <t xml:space="preserve"> を入力して下さい。</t>
    </r>
    <rPh sb="0" eb="2">
      <t>イカ</t>
    </rPh>
    <rPh sb="3" eb="4">
      <t>レイ</t>
    </rPh>
    <rPh sb="9" eb="11">
      <t>ヨセン</t>
    </rPh>
    <rPh sb="14" eb="16">
      <t>ハイタイ</t>
    </rPh>
    <rPh sb="18" eb="20">
      <t>バアイ</t>
    </rPh>
    <rPh sb="23" eb="24">
      <t>レツ</t>
    </rPh>
    <rPh sb="30" eb="32">
      <t>ニュウリョク</t>
    </rPh>
    <rPh sb="34" eb="35">
      <t>クダ</t>
    </rPh>
    <phoneticPr fontId="3"/>
  </si>
  <si>
    <r>
      <t>以降、それぞれの戦績によって「</t>
    </r>
    <r>
      <rPr>
        <b/>
        <u/>
        <sz val="16"/>
        <color indexed="8"/>
        <rFont val="ＭＳ Ｐ明朝"/>
        <family val="1"/>
        <charset val="128"/>
      </rPr>
      <t>敗退した」ラウンド</t>
    </r>
    <r>
      <rPr>
        <sz val="16"/>
        <color indexed="8"/>
        <rFont val="ＭＳ Ｐ明朝"/>
        <family val="1"/>
        <charset val="128"/>
      </rPr>
      <t>の列に　　</t>
    </r>
    <r>
      <rPr>
        <b/>
        <u/>
        <sz val="16"/>
        <color indexed="8"/>
        <rFont val="ＭＳ Ｐ明朝"/>
        <family val="1"/>
        <charset val="128"/>
      </rPr>
      <t>　1</t>
    </r>
    <r>
      <rPr>
        <u/>
        <sz val="16"/>
        <color indexed="8"/>
        <rFont val="ＭＳ Ｐ明朝"/>
        <family val="1"/>
        <charset val="128"/>
      </rPr>
      <t xml:space="preserve"> </t>
    </r>
    <r>
      <rPr>
        <sz val="16"/>
        <color indexed="8"/>
        <rFont val="ＭＳ Ｐ明朝"/>
        <family val="1"/>
        <charset val="128"/>
      </rPr>
      <t xml:space="preserve"> を入力して下さい。</t>
    </r>
    <rPh sb="0" eb="2">
      <t>イコウ</t>
    </rPh>
    <rPh sb="8" eb="10">
      <t>センセキ</t>
    </rPh>
    <rPh sb="15" eb="17">
      <t>ハイタイ</t>
    </rPh>
    <rPh sb="25" eb="26">
      <t>レツ</t>
    </rPh>
    <rPh sb="34" eb="36">
      <t>ニュウリョク</t>
    </rPh>
    <rPh sb="38" eb="39">
      <t>クダ</t>
    </rPh>
    <phoneticPr fontId="3"/>
  </si>
  <si>
    <r>
      <t>本戦優勝の選手は</t>
    </r>
    <r>
      <rPr>
        <u/>
        <sz val="16"/>
        <color indexed="8"/>
        <rFont val="ＭＳ Ｐ明朝"/>
        <family val="1"/>
        <charset val="128"/>
      </rPr>
      <t>、最右の列</t>
    </r>
    <r>
      <rPr>
        <sz val="16"/>
        <color indexed="8"/>
        <rFont val="ＭＳ Ｐ明朝"/>
        <family val="1"/>
        <charset val="128"/>
      </rPr>
      <t>に　</t>
    </r>
    <r>
      <rPr>
        <b/>
        <u/>
        <sz val="16"/>
        <color indexed="8"/>
        <rFont val="ＭＳ Ｐ明朝"/>
        <family val="1"/>
        <charset val="128"/>
      </rPr>
      <t xml:space="preserve">　1 </t>
    </r>
    <r>
      <rPr>
        <sz val="16"/>
        <color indexed="8"/>
        <rFont val="ＭＳ Ｐ明朝"/>
        <family val="1"/>
        <charset val="128"/>
      </rPr>
      <t xml:space="preserve"> を入力して下さい。</t>
    </r>
    <rPh sb="0" eb="2">
      <t>ホンセン</t>
    </rPh>
    <rPh sb="2" eb="4">
      <t>ユウショウ</t>
    </rPh>
    <rPh sb="5" eb="7">
      <t>センシュ</t>
    </rPh>
    <rPh sb="9" eb="11">
      <t>サイウ</t>
    </rPh>
    <rPh sb="12" eb="13">
      <t>レツ</t>
    </rPh>
    <rPh sb="20" eb="22">
      <t>ニュウリョク</t>
    </rPh>
    <rPh sb="24" eb="25">
      <t>クダ</t>
    </rPh>
    <phoneticPr fontId="3"/>
  </si>
  <si>
    <r>
      <t>「順位」は自動的に表示されます。</t>
    </r>
    <r>
      <rPr>
        <sz val="12"/>
        <color indexed="8"/>
        <rFont val="ＭＳ Ｐ明朝"/>
        <family val="1"/>
        <charset val="128"/>
      </rPr>
      <t>（関数を消去しないでください。）</t>
    </r>
    <rPh sb="1" eb="3">
      <t>ジュンイ</t>
    </rPh>
    <rPh sb="5" eb="8">
      <t>ジドウテキ</t>
    </rPh>
    <rPh sb="9" eb="11">
      <t>ヒョウジ</t>
    </rPh>
    <rPh sb="17" eb="19">
      <t>カンスウ</t>
    </rPh>
    <rPh sb="20" eb="22">
      <t>ショウキョ</t>
    </rPh>
    <phoneticPr fontId="3"/>
  </si>
  <si>
    <r>
      <t>　　（新規登録の場合、ＫＴＡ番号は空欄で結構です。</t>
    </r>
    <r>
      <rPr>
        <b/>
        <sz val="16"/>
        <color indexed="8"/>
        <rFont val="ＭＳ Ｐ明朝"/>
        <family val="1"/>
        <charset val="128"/>
      </rPr>
      <t>）</t>
    </r>
    <rPh sb="3" eb="5">
      <t>シンキ</t>
    </rPh>
    <rPh sb="5" eb="7">
      <t>トウロク</t>
    </rPh>
    <rPh sb="8" eb="10">
      <t>バアイ</t>
    </rPh>
    <rPh sb="14" eb="16">
      <t>バンゴウ</t>
    </rPh>
    <rPh sb="17" eb="19">
      <t>クウラン</t>
    </rPh>
    <rPh sb="20" eb="22">
      <t>ケッコウ</t>
    </rPh>
    <phoneticPr fontId="3"/>
  </si>
  <si>
    <t>　</t>
    <phoneticPr fontId="4"/>
  </si>
  <si>
    <t>1R</t>
    <phoneticPr fontId="3"/>
  </si>
  <si>
    <t>4R</t>
    <phoneticPr fontId="3"/>
  </si>
  <si>
    <t>北〇　 陽奈</t>
  </si>
  <si>
    <t>〇橋　遥</t>
  </si>
  <si>
    <t>堀〇 美湖</t>
  </si>
  <si>
    <t>〇岡 志帆</t>
  </si>
  <si>
    <t>北〇 美怜</t>
  </si>
  <si>
    <t>〇本 菜々穂</t>
  </si>
  <si>
    <t>八〇 飛鳥</t>
  </si>
  <si>
    <t>〇岡　万己都</t>
  </si>
  <si>
    <t>西〇　優音</t>
  </si>
  <si>
    <t>　　新規登録の旨を記し、氏名・ふりがな・生年月日を必ず入力して下さい。</t>
    <rPh sb="9" eb="10">
      <t>シル</t>
    </rPh>
    <rPh sb="12" eb="14">
      <t>シメイ</t>
    </rPh>
    <rPh sb="20" eb="22">
      <t>セイネン</t>
    </rPh>
    <rPh sb="22" eb="24">
      <t>ガッピ</t>
    </rPh>
    <rPh sb="25" eb="26">
      <t>カナラ</t>
    </rPh>
    <rPh sb="27" eb="29">
      <t>ニュウリョク</t>
    </rPh>
    <rPh sb="31" eb="32">
      <t>クダ</t>
    </rPh>
    <phoneticPr fontId="3"/>
  </si>
  <si>
    <t>62*****</t>
  </si>
  <si>
    <t>62*****</t>
    <phoneticPr fontId="3"/>
  </si>
  <si>
    <t>****</t>
  </si>
  <si>
    <t>滋賀</t>
    <rPh sb="0" eb="2">
      <t>シガ</t>
    </rPh>
    <phoneticPr fontId="3"/>
  </si>
  <si>
    <t>△大津高</t>
  </si>
  <si>
    <t>米▢高</t>
  </si>
  <si>
    <t>立命館〇山高</t>
  </si>
  <si>
    <t>彦△工業高</t>
  </si>
  <si>
    <t>近江〇社高</t>
  </si>
  <si>
    <t>国際〇報高</t>
  </si>
  <si>
    <t>玉〇高</t>
  </si>
  <si>
    <t>大▢高</t>
  </si>
  <si>
    <t>米〇高</t>
  </si>
  <si>
    <t>砂田　とも子</t>
    <rPh sb="0" eb="2">
      <t>スナダ</t>
    </rPh>
    <rPh sb="5" eb="6">
      <t>コ</t>
    </rPh>
    <phoneticPr fontId="3"/>
  </si>
  <si>
    <t>東大津高</t>
    <rPh sb="0" eb="1">
      <t>ヒガシ</t>
    </rPh>
    <rPh sb="1" eb="3">
      <t>オオツ</t>
    </rPh>
    <rPh sb="3" eb="4">
      <t>タカ</t>
    </rPh>
    <phoneticPr fontId="3"/>
  </si>
  <si>
    <t>滋賀県夏季ジュニアテニス選手権大会U17GS　2021【順位入力】</t>
  </si>
  <si>
    <t/>
  </si>
  <si>
    <t>****</t>
    <phoneticPr fontId="3"/>
  </si>
  <si>
    <t>***</t>
    <phoneticPr fontId="3"/>
  </si>
  <si>
    <t>玉川高</t>
    <rPh sb="0" eb="2">
      <t>タマガワ</t>
    </rPh>
    <rPh sb="2" eb="3">
      <t>タカ</t>
    </rPh>
    <phoneticPr fontId="5"/>
  </si>
  <si>
    <t>光泉カトリック高</t>
  </si>
  <si>
    <t>滋賀四ノ宮TC</t>
    <rPh sb="0" eb="2">
      <t>シガ</t>
    </rPh>
    <rPh sb="2" eb="3">
      <t>シ</t>
    </rPh>
    <rPh sb="4" eb="5">
      <t>ミヤ</t>
    </rPh>
    <phoneticPr fontId="16"/>
  </si>
  <si>
    <t>shigakokotennisg@yahoo.co.jp　</t>
    <phoneticPr fontId="3"/>
  </si>
  <si>
    <t>1R</t>
    <phoneticPr fontId="4"/>
  </si>
  <si>
    <t>2R</t>
    <phoneticPr fontId="4"/>
  </si>
  <si>
    <t>3R</t>
    <phoneticPr fontId="4"/>
  </si>
  <si>
    <t>(〇命館守山高)</t>
    <phoneticPr fontId="3"/>
  </si>
  <si>
    <t>森〇 心〇</t>
    <phoneticPr fontId="3"/>
  </si>
  <si>
    <t>(〇川高)</t>
    <phoneticPr fontId="3"/>
  </si>
  <si>
    <t>石〇　〇乃</t>
    <phoneticPr fontId="3"/>
  </si>
  <si>
    <t>(〇泉〇〇高)</t>
    <phoneticPr fontId="3"/>
  </si>
  <si>
    <t>〇川 〇来</t>
    <phoneticPr fontId="3"/>
  </si>
  <si>
    <t>(〇江高)</t>
    <phoneticPr fontId="3"/>
  </si>
  <si>
    <t>奥〇 優〇</t>
    <phoneticPr fontId="3"/>
  </si>
  <si>
    <t>〇野　真〇海</t>
    <phoneticPr fontId="3"/>
  </si>
  <si>
    <t>(栗〇高)</t>
    <phoneticPr fontId="3"/>
  </si>
  <si>
    <t>尾〇 〇愛</t>
    <phoneticPr fontId="3"/>
  </si>
  <si>
    <t>(近〇兄〇高)</t>
    <phoneticPr fontId="3"/>
  </si>
  <si>
    <t>野瀬 紗有</t>
    <phoneticPr fontId="3"/>
  </si>
  <si>
    <t>(国際〇報高)</t>
    <phoneticPr fontId="3"/>
  </si>
  <si>
    <t>敗者</t>
    <rPh sb="0" eb="2">
      <t>ハイシャ</t>
    </rPh>
    <phoneticPr fontId="3"/>
  </si>
  <si>
    <t>64</t>
    <phoneticPr fontId="3"/>
  </si>
  <si>
    <r>
      <t>※但し、1番敗退時、</t>
    </r>
    <r>
      <rPr>
        <sz val="11"/>
        <rFont val="ＭＳ Ｐ明朝"/>
        <family val="1"/>
        <charset val="128"/>
      </rPr>
      <t>128位</t>
    </r>
    <rPh sb="1" eb="2">
      <t>タダ</t>
    </rPh>
    <rPh sb="5" eb="6">
      <t>バン</t>
    </rPh>
    <rPh sb="6" eb="8">
      <t>ハイタイ</t>
    </rPh>
    <rPh sb="8" eb="9">
      <t>ジ</t>
    </rPh>
    <rPh sb="13" eb="14">
      <t>イ</t>
    </rPh>
    <phoneticPr fontId="3"/>
  </si>
  <si>
    <r>
      <t>【シングルス　見本 7本）】</t>
    </r>
    <r>
      <rPr>
        <sz val="11"/>
        <color indexed="8"/>
        <rFont val="ＭＳ Ｐ明朝"/>
        <family val="1"/>
        <charset val="128"/>
      </rPr>
      <t/>
    </r>
    <rPh sb="7" eb="9">
      <t>ミホン</t>
    </rPh>
    <rPh sb="11" eb="12">
      <t>ホン</t>
    </rPh>
    <phoneticPr fontId="3"/>
  </si>
  <si>
    <r>
      <t>１回戦敗退および</t>
    </r>
    <r>
      <rPr>
        <u/>
        <sz val="12"/>
        <rFont val="ＭＳ Ｐ明朝"/>
        <family val="1"/>
        <charset val="128"/>
      </rPr>
      <t>1回戦Byeの初戦2回戦</t>
    </r>
    <r>
      <rPr>
        <sz val="12"/>
        <rFont val="ＭＳ Ｐ明朝"/>
        <family val="1"/>
        <charset val="128"/>
      </rPr>
      <t>敗退者は256位</t>
    </r>
    <rPh sb="9" eb="11">
      <t>カイセン</t>
    </rPh>
    <rPh sb="22" eb="23">
      <t>シャ</t>
    </rPh>
    <phoneticPr fontId="3"/>
  </si>
  <si>
    <r>
      <t>提出期限：令和7年</t>
    </r>
    <r>
      <rPr>
        <b/>
        <sz val="28"/>
        <color indexed="18"/>
        <rFont val="ＭＳ Ｐ明朝"/>
        <family val="1"/>
        <charset val="128"/>
      </rPr>
      <t>８月　８日　16:00必着</t>
    </r>
    <r>
      <rPr>
        <b/>
        <sz val="11"/>
        <color indexed="18"/>
        <rFont val="ＭＳ Ｐ明朝"/>
        <family val="1"/>
        <charset val="128"/>
      </rPr>
      <t>でお願いします。</t>
    </r>
    <rPh sb="0" eb="2">
      <t>テイシュツ</t>
    </rPh>
    <rPh sb="2" eb="4">
      <t>キゲン</t>
    </rPh>
    <rPh sb="5" eb="6">
      <t>レイ</t>
    </rPh>
    <rPh sb="6" eb="7">
      <t>ワ</t>
    </rPh>
    <rPh sb="8" eb="9">
      <t>ネン</t>
    </rPh>
    <rPh sb="10" eb="11">
      <t>ガツ</t>
    </rPh>
    <rPh sb="13" eb="14">
      <t>ヒ</t>
    </rPh>
    <rPh sb="20" eb="22">
      <t>ヒッチャク</t>
    </rPh>
    <rPh sb="24" eb="25">
      <t>ネガ</t>
    </rPh>
    <phoneticPr fontId="3"/>
  </si>
  <si>
    <t>堅田高</t>
  </si>
  <si>
    <t>北大津高</t>
  </si>
  <si>
    <t>玉川高</t>
  </si>
  <si>
    <t>甲南高</t>
  </si>
  <si>
    <t>水口東高</t>
  </si>
  <si>
    <t>守山北高</t>
  </si>
  <si>
    <t>日野高</t>
  </si>
  <si>
    <t>愛知高</t>
  </si>
  <si>
    <t>能登川高</t>
  </si>
  <si>
    <t>長浜北星高</t>
  </si>
  <si>
    <t>伊吹高</t>
  </si>
  <si>
    <t>八日市南高</t>
  </si>
  <si>
    <t>彦根総合高</t>
  </si>
  <si>
    <t>野洲高</t>
  </si>
  <si>
    <t>滋賀学園高</t>
  </si>
  <si>
    <t>滋賀短大附高</t>
  </si>
  <si>
    <t>ラクシュミー</t>
  </si>
  <si>
    <t>M.T.Lab</t>
  </si>
  <si>
    <t>Lark</t>
  </si>
  <si>
    <t>湖北ジュニア</t>
    <rPh sb="0" eb="2">
      <t>コホク</t>
    </rPh>
    <phoneticPr fontId="4"/>
  </si>
  <si>
    <t>Team AATP</t>
  </si>
  <si>
    <t>光泉ｶﾄﾘｯｸ高</t>
    <phoneticPr fontId="3"/>
  </si>
  <si>
    <t>滋賀県夏季ジュニアテニス選手権大会U17GS　2025</t>
    <rPh sb="0" eb="2">
      <t>シガ</t>
    </rPh>
    <rPh sb="3" eb="5">
      <t>カキ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</si>
</sst>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&quot;位&quot;"/>
    <numFmt numFmtId="177" formatCode="0.00000_ "/>
    <numFmt numFmtId="178" formatCode="0.0_ "/>
    <numFmt numFmtId="179" formatCode="0.0"/>
    <numFmt numFmtId="180" formatCode="0.000"/>
    <numFmt numFmtId="181" formatCode="0&quot;人&quot;"/>
    <numFmt numFmtId="182" formatCode="0&quot;組&quot;"/>
  </numFmts>
  <fonts count="9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u/>
      <sz val="11"/>
      <color indexed="12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2"/>
      <name val="ＭＳ Ｐ明朝"/>
      <family val="1"/>
      <charset val="128"/>
    </font>
    <font>
      <b/>
      <sz val="18"/>
      <color indexed="12"/>
      <name val="ＭＳ Ｐ明朝"/>
      <family val="1"/>
      <charset val="128"/>
    </font>
    <font>
      <b/>
      <sz val="11"/>
      <color indexed="18"/>
      <name val="ＭＳ Ｐ明朝"/>
      <family val="1"/>
      <charset val="128"/>
    </font>
    <font>
      <b/>
      <sz val="11"/>
      <name val="ＭＳ Ｐ明朝"/>
      <family val="1"/>
      <charset val="128"/>
    </font>
    <font>
      <sz val="20"/>
      <color indexed="10"/>
      <name val="ＭＳ Ｐ明朝"/>
      <family val="1"/>
      <charset val="128"/>
    </font>
    <font>
      <sz val="12"/>
      <name val="ＭＳ Ｐ明朝"/>
      <family val="1"/>
      <charset val="128"/>
    </font>
    <font>
      <i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1"/>
      <name val="Century"/>
      <family val="1"/>
    </font>
    <font>
      <sz val="14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b/>
      <sz val="11"/>
      <color indexed="51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6"/>
      <color indexed="8"/>
      <name val="ＭＳ Ｐ明朝"/>
      <family val="1"/>
      <charset val="128"/>
    </font>
    <font>
      <b/>
      <sz val="16"/>
      <color indexed="8"/>
      <name val="ＭＳ Ｐ明朝"/>
      <family val="1"/>
      <charset val="128"/>
    </font>
    <font>
      <sz val="16"/>
      <color indexed="10"/>
      <name val="ＭＳ Ｐ明朝"/>
      <family val="1"/>
      <charset val="128"/>
    </font>
    <font>
      <i/>
      <sz val="16"/>
      <color indexed="8"/>
      <name val="ＭＳ Ｐ明朝"/>
      <family val="1"/>
      <charset val="128"/>
    </font>
    <font>
      <u/>
      <sz val="16"/>
      <color indexed="8"/>
      <name val="ＭＳ Ｐ明朝"/>
      <family val="1"/>
      <charset val="128"/>
    </font>
    <font>
      <b/>
      <u/>
      <sz val="11"/>
      <color indexed="12"/>
      <name val="ＭＳ Ｐ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b/>
      <sz val="20"/>
      <color indexed="12"/>
      <name val="ＭＳ Ｐ明朝"/>
      <family val="1"/>
      <charset val="128"/>
    </font>
    <font>
      <b/>
      <sz val="16"/>
      <color indexed="12"/>
      <name val="ＭＳ Ｐ明朝"/>
      <family val="1"/>
      <charset val="128"/>
    </font>
    <font>
      <b/>
      <u/>
      <sz val="12"/>
      <name val="ＭＳ Ｐ明朝"/>
      <family val="1"/>
      <charset val="128"/>
    </font>
    <font>
      <b/>
      <sz val="22"/>
      <color indexed="10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color indexed="12"/>
      <name val="Century"/>
      <family val="1"/>
    </font>
    <font>
      <i/>
      <sz val="9"/>
      <name val="ＭＳ Ｐ明朝"/>
      <family val="1"/>
      <charset val="128"/>
    </font>
    <font>
      <b/>
      <sz val="16"/>
      <name val="ＭＳ Ｐ明朝"/>
      <family val="1"/>
      <charset val="128"/>
    </font>
    <font>
      <i/>
      <sz val="20"/>
      <name val="ＭＳ Ｐ明朝"/>
      <family val="1"/>
      <charset val="128"/>
    </font>
    <font>
      <sz val="24"/>
      <name val="ＪＳ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4"/>
      <color indexed="5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i/>
      <u/>
      <sz val="12"/>
      <name val="ＭＳ Ｐ明朝"/>
      <family val="1"/>
      <charset val="128"/>
    </font>
    <font>
      <i/>
      <u/>
      <sz val="11"/>
      <name val="ＭＳ Ｐ明朝"/>
      <family val="1"/>
      <charset val="128"/>
    </font>
    <font>
      <b/>
      <sz val="11"/>
      <color indexed="18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b/>
      <sz val="12"/>
      <color indexed="9"/>
      <name val="HG丸ｺﾞｼｯｸM-PRO"/>
      <family val="3"/>
      <charset val="128"/>
    </font>
    <font>
      <sz val="14"/>
      <color indexed="10"/>
      <name val="ＭＳ Ｐ明朝"/>
      <family val="1"/>
      <charset val="128"/>
    </font>
    <font>
      <u/>
      <sz val="11"/>
      <name val="ＭＳ Ｐ明朝"/>
      <family val="1"/>
      <charset val="128"/>
    </font>
    <font>
      <i/>
      <u/>
      <sz val="16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b/>
      <sz val="36"/>
      <color indexed="8"/>
      <name val="ＭＳ Ｐ明朝"/>
      <family val="1"/>
      <charset val="128"/>
    </font>
    <font>
      <sz val="36"/>
      <name val="ＭＳ Ｐ明朝"/>
      <family val="1"/>
      <charset val="128"/>
    </font>
    <font>
      <sz val="16"/>
      <name val="Century"/>
      <family val="1"/>
    </font>
    <font>
      <sz val="12"/>
      <color indexed="12"/>
      <name val="ＭＳ Ｐ明朝"/>
      <family val="1"/>
      <charset val="128"/>
    </font>
    <font>
      <b/>
      <sz val="18"/>
      <color indexed="51"/>
      <name val="ＭＳ Ｐゴシック"/>
      <family val="3"/>
      <charset val="128"/>
    </font>
    <font>
      <b/>
      <u/>
      <sz val="16"/>
      <color indexed="8"/>
      <name val="ＭＳ Ｐ明朝"/>
      <family val="1"/>
      <charset val="128"/>
    </font>
    <font>
      <sz val="12"/>
      <color theme="0" tint="-0.249977111117893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8"/>
      <color theme="0"/>
      <name val="ＭＳ Ｐ明朝"/>
      <family val="1"/>
      <charset val="128"/>
    </font>
    <font>
      <sz val="11"/>
      <color theme="0" tint="-0.249977111117893"/>
      <name val="ＭＳ Ｐ明朝"/>
      <family val="1"/>
      <charset val="128"/>
    </font>
    <font>
      <sz val="12"/>
      <color theme="0"/>
      <name val="ＭＳ Ｐ明朝"/>
      <family val="1"/>
      <charset val="128"/>
    </font>
    <font>
      <i/>
      <sz val="20"/>
      <color theme="0"/>
      <name val="ＭＳ Ｐ明朝"/>
      <family val="1"/>
      <charset val="128"/>
    </font>
    <font>
      <sz val="11"/>
      <name val="Arial"/>
      <family val="2"/>
    </font>
    <font>
      <sz val="11"/>
      <name val="メイリオ"/>
      <family val="3"/>
      <charset val="128"/>
    </font>
    <font>
      <b/>
      <sz val="10"/>
      <name val="ＭＳ Ｐ明朝"/>
      <family val="1"/>
      <charset val="128"/>
    </font>
    <font>
      <sz val="12"/>
      <name val="Century"/>
      <family val="1"/>
    </font>
    <font>
      <u/>
      <sz val="12"/>
      <name val="ＭＳ Ｐ明朝"/>
      <family val="1"/>
      <charset val="128"/>
    </font>
    <font>
      <b/>
      <sz val="28"/>
      <color indexed="18"/>
      <name val="ＭＳ Ｐ明朝"/>
      <family val="1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</fills>
  <borders count="15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ck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23"/>
      </left>
      <right/>
      <top style="thick">
        <color indexed="23"/>
      </top>
      <bottom/>
      <diagonal/>
    </border>
    <border>
      <left style="thick">
        <color indexed="23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ck">
        <color indexed="23"/>
      </right>
      <top style="hair">
        <color indexed="64"/>
      </top>
      <bottom/>
      <diagonal/>
    </border>
    <border>
      <left/>
      <right style="thick">
        <color indexed="23"/>
      </right>
      <top/>
      <bottom/>
      <diagonal/>
    </border>
    <border>
      <left style="hair">
        <color indexed="64"/>
      </left>
      <right/>
      <top/>
      <bottom style="thick">
        <color indexed="23"/>
      </bottom>
      <diagonal/>
    </border>
    <border>
      <left/>
      <right/>
      <top/>
      <bottom style="thick">
        <color indexed="23"/>
      </bottom>
      <diagonal/>
    </border>
    <border>
      <left/>
      <right style="thick">
        <color indexed="23"/>
      </right>
      <top/>
      <bottom style="thick">
        <color indexed="23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ck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/>
      <bottom/>
      <diagonal/>
    </border>
    <border>
      <left/>
      <right style="thick">
        <color theme="0" tint="-0.34998626667073579"/>
      </right>
      <top/>
      <bottom style="thick">
        <color theme="0" tint="-0.34998626667073579"/>
      </bottom>
      <diagonal/>
    </border>
    <border>
      <left/>
      <right style="thick">
        <color theme="0" tint="-0.34998626667073579"/>
      </right>
      <top style="thick">
        <color theme="0" tint="-0.34998626667073579"/>
      </top>
      <bottom/>
      <diagonal/>
    </border>
    <border>
      <left/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ck">
        <color theme="0" tint="-0.34998626667073579"/>
      </bottom>
      <diagonal/>
    </border>
    <border>
      <left style="thick">
        <color theme="0" tint="-0.34998626667073579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>
      <alignment vertical="center"/>
    </xf>
    <xf numFmtId="0" fontId="1" fillId="0" borderId="0"/>
  </cellStyleXfs>
  <cellXfs count="491">
    <xf numFmtId="0" fontId="0" fillId="0" borderId="0" xfId="0">
      <alignment vertical="center"/>
    </xf>
    <xf numFmtId="0" fontId="7" fillId="0" borderId="0" xfId="0" applyFont="1" applyBorder="1" applyAlignment="1">
      <alignment horizont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6" fillId="0" borderId="0" xfId="0" applyFont="1">
      <alignment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1" applyAlignment="1" applyProtection="1">
      <alignment vertical="center"/>
    </xf>
    <xf numFmtId="0" fontId="0" fillId="0" borderId="0" xfId="0" applyAlignment="1"/>
    <xf numFmtId="0" fontId="0" fillId="0" borderId="0" xfId="0" applyAlignment="1">
      <alignment vertical="center" shrinkToFi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0" fillId="2" borderId="0" xfId="0" applyFill="1" applyAlignment="1">
      <alignment vertical="center" shrinkToFit="1"/>
    </xf>
    <xf numFmtId="0" fontId="16" fillId="0" borderId="3" xfId="0" applyFont="1" applyBorder="1">
      <alignment vertical="center"/>
    </xf>
    <xf numFmtId="0" fontId="0" fillId="0" borderId="4" xfId="0" applyBorder="1" applyAlignment="1">
      <alignment horizontal="center" vertical="center" shrinkToFit="1"/>
    </xf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10" fillId="0" borderId="5" xfId="0" applyFont="1" applyBorder="1">
      <alignment vertical="center"/>
    </xf>
    <xf numFmtId="0" fontId="6" fillId="0" borderId="0" xfId="0" applyFont="1" applyBorder="1" applyAlignment="1">
      <alignment horizontal="center"/>
    </xf>
    <xf numFmtId="0" fontId="27" fillId="0" borderId="0" xfId="0" applyFont="1" applyAlignment="1">
      <alignment shrinkToFit="1"/>
    </xf>
    <xf numFmtId="0" fontId="0" fillId="0" borderId="0" xfId="0" applyBorder="1" applyAlignment="1"/>
    <xf numFmtId="0" fontId="0" fillId="0" borderId="0" xfId="0" applyAlignment="1">
      <alignment shrinkToFit="1"/>
    </xf>
    <xf numFmtId="0" fontId="0" fillId="0" borderId="6" xfId="0" applyBorder="1">
      <alignment vertical="center"/>
    </xf>
    <xf numFmtId="0" fontId="0" fillId="0" borderId="6" xfId="0" applyBorder="1" applyAlignment="1"/>
    <xf numFmtId="0" fontId="0" fillId="0" borderId="0" xfId="0" applyFill="1" applyBorder="1" applyAlignment="1"/>
    <xf numFmtId="177" fontId="0" fillId="0" borderId="0" xfId="0" applyNumberFormat="1">
      <alignment vertical="center"/>
    </xf>
    <xf numFmtId="177" fontId="0" fillId="0" borderId="0" xfId="0" applyNumberFormat="1" applyAlignment="1">
      <alignment shrinkToFit="1"/>
    </xf>
    <xf numFmtId="178" fontId="28" fillId="0" borderId="0" xfId="0" applyNumberFormat="1" applyFont="1" applyAlignment="1"/>
    <xf numFmtId="0" fontId="0" fillId="0" borderId="6" xfId="0" applyBorder="1" applyAlignment="1">
      <alignment shrinkToFit="1"/>
    </xf>
    <xf numFmtId="178" fontId="0" fillId="0" borderId="0" xfId="0" applyNumberFormat="1" applyAlignment="1"/>
    <xf numFmtId="178" fontId="29" fillId="0" borderId="0" xfId="0" applyNumberFormat="1" applyFont="1" applyAlignment="1"/>
    <xf numFmtId="178" fontId="30" fillId="0" borderId="0" xfId="0" applyNumberFormat="1" applyFont="1" applyAlignment="1"/>
    <xf numFmtId="49" fontId="0" fillId="0" borderId="6" xfId="0" applyNumberFormat="1" applyBorder="1" applyAlignment="1">
      <alignment horizontal="right"/>
    </xf>
    <xf numFmtId="1" fontId="0" fillId="0" borderId="6" xfId="0" applyNumberFormat="1" applyBorder="1" applyAlignment="1"/>
    <xf numFmtId="2" fontId="0" fillId="0" borderId="6" xfId="0" applyNumberFormat="1" applyBorder="1" applyAlignment="1"/>
    <xf numFmtId="179" fontId="0" fillId="0" borderId="6" xfId="0" applyNumberFormat="1" applyBorder="1" applyAlignment="1"/>
    <xf numFmtId="180" fontId="0" fillId="0" borderId="6" xfId="0" applyNumberFormat="1" applyBorder="1" applyAlignment="1"/>
    <xf numFmtId="0" fontId="31" fillId="3" borderId="0" xfId="2" applyFont="1" applyFill="1" applyAlignment="1"/>
    <xf numFmtId="0" fontId="33" fillId="3" borderId="0" xfId="2" applyFont="1" applyFill="1" applyAlignment="1">
      <alignment horizontal="center"/>
    </xf>
    <xf numFmtId="0" fontId="33" fillId="3" borderId="0" xfId="2" applyFont="1" applyFill="1" applyAlignment="1"/>
    <xf numFmtId="0" fontId="33" fillId="3" borderId="0" xfId="2" applyFont="1" applyFill="1" applyAlignment="1">
      <alignment horizontal="center" vertical="center"/>
    </xf>
    <xf numFmtId="0" fontId="32" fillId="3" borderId="7" xfId="2" applyFont="1" applyFill="1" applyBorder="1" applyAlignment="1">
      <alignment horizontal="center" vertical="center"/>
    </xf>
    <xf numFmtId="0" fontId="32" fillId="3" borderId="8" xfId="2" applyFont="1" applyFill="1" applyBorder="1" applyAlignment="1">
      <alignment horizontal="center" vertical="center"/>
    </xf>
    <xf numFmtId="0" fontId="32" fillId="3" borderId="9" xfId="2" applyFont="1" applyFill="1" applyBorder="1" applyAlignment="1">
      <alignment horizontal="center" vertical="center"/>
    </xf>
    <xf numFmtId="0" fontId="32" fillId="3" borderId="10" xfId="2" applyFill="1" applyBorder="1" applyAlignment="1">
      <alignment horizontal="center"/>
    </xf>
    <xf numFmtId="0" fontId="33" fillId="3" borderId="11" xfId="2" applyFont="1" applyFill="1" applyBorder="1" applyAlignment="1">
      <alignment horizontal="center"/>
    </xf>
    <xf numFmtId="0" fontId="33" fillId="3" borderId="12" xfId="2" applyFont="1" applyFill="1" applyBorder="1" applyAlignment="1">
      <alignment horizontal="center"/>
    </xf>
    <xf numFmtId="0" fontId="33" fillId="3" borderId="13" xfId="2" applyFont="1" applyFill="1" applyBorder="1" applyAlignment="1">
      <alignment horizontal="center"/>
    </xf>
    <xf numFmtId="0" fontId="32" fillId="3" borderId="14" xfId="2" applyFont="1" applyFill="1" applyBorder="1" applyAlignment="1">
      <alignment horizontal="center" vertical="center"/>
    </xf>
    <xf numFmtId="0" fontId="32" fillId="3" borderId="15" xfId="2" applyFill="1" applyBorder="1" applyAlignment="1">
      <alignment horizontal="center"/>
    </xf>
    <xf numFmtId="0" fontId="33" fillId="3" borderId="16" xfId="2" applyFont="1" applyFill="1" applyBorder="1" applyAlignment="1">
      <alignment horizontal="center"/>
    </xf>
    <xf numFmtId="0" fontId="33" fillId="3" borderId="6" xfId="2" applyFont="1" applyFill="1" applyBorder="1" applyAlignment="1">
      <alignment horizontal="center"/>
    </xf>
    <xf numFmtId="0" fontId="33" fillId="3" borderId="17" xfId="2" applyFont="1" applyFill="1" applyBorder="1" applyAlignment="1">
      <alignment horizontal="center"/>
    </xf>
    <xf numFmtId="0" fontId="32" fillId="3" borderId="18" xfId="2" applyFont="1" applyFill="1" applyBorder="1" applyAlignment="1">
      <alignment horizontal="center" vertical="center"/>
    </xf>
    <xf numFmtId="0" fontId="32" fillId="3" borderId="19" xfId="2" applyFill="1" applyBorder="1" applyAlignment="1">
      <alignment horizontal="center"/>
    </xf>
    <xf numFmtId="0" fontId="33" fillId="3" borderId="20" xfId="2" applyFont="1" applyFill="1" applyBorder="1" applyAlignment="1">
      <alignment horizontal="center"/>
    </xf>
    <xf numFmtId="0" fontId="33" fillId="3" borderId="21" xfId="2" applyFont="1" applyFill="1" applyBorder="1" applyAlignment="1">
      <alignment horizontal="center"/>
    </xf>
    <xf numFmtId="0" fontId="33" fillId="3" borderId="22" xfId="2" applyFont="1" applyFill="1" applyBorder="1" applyAlignment="1">
      <alignment horizontal="center"/>
    </xf>
    <xf numFmtId="0" fontId="32" fillId="3" borderId="23" xfId="2" applyFont="1" applyFill="1" applyBorder="1" applyAlignment="1">
      <alignment horizontal="center" vertical="center"/>
    </xf>
    <xf numFmtId="0" fontId="32" fillId="3" borderId="24" xfId="2" applyFill="1" applyBorder="1" applyAlignment="1">
      <alignment horizontal="center"/>
    </xf>
    <xf numFmtId="0" fontId="33" fillId="3" borderId="25" xfId="2" applyFont="1" applyFill="1" applyBorder="1" applyAlignment="1">
      <alignment horizontal="center"/>
    </xf>
    <xf numFmtId="0" fontId="33" fillId="3" borderId="26" xfId="2" applyFont="1" applyFill="1" applyBorder="1" applyAlignment="1">
      <alignment horizontal="center"/>
    </xf>
    <xf numFmtId="0" fontId="33" fillId="3" borderId="27" xfId="2" applyFont="1" applyFill="1" applyBorder="1" applyAlignment="1">
      <alignment horizontal="center"/>
    </xf>
    <xf numFmtId="0" fontId="10" fillId="0" borderId="0" xfId="0" applyFont="1" applyBorder="1">
      <alignment vertical="center"/>
    </xf>
    <xf numFmtId="0" fontId="10" fillId="0" borderId="28" xfId="0" applyFont="1" applyBorder="1">
      <alignment vertical="center"/>
    </xf>
    <xf numFmtId="0" fontId="10" fillId="0" borderId="5" xfId="0" applyFont="1" applyBorder="1" applyAlignment="1">
      <alignment horizontal="left" vertical="center"/>
    </xf>
    <xf numFmtId="0" fontId="6" fillId="0" borderId="29" xfId="0" applyFont="1" applyBorder="1">
      <alignment vertical="center"/>
    </xf>
    <xf numFmtId="0" fontId="2" fillId="0" borderId="0" xfId="0" applyFont="1" applyBorder="1" applyAlignment="1">
      <alignment horizontal="center"/>
    </xf>
    <xf numFmtId="0" fontId="18" fillId="0" borderId="30" xfId="0" applyFont="1" applyBorder="1" applyAlignment="1">
      <alignment vertical="center" shrinkToFit="1"/>
    </xf>
    <xf numFmtId="0" fontId="14" fillId="0" borderId="5" xfId="0" applyFont="1" applyBorder="1">
      <alignment vertical="center"/>
    </xf>
    <xf numFmtId="0" fontId="0" fillId="0" borderId="0" xfId="0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14" fillId="2" borderId="0" xfId="0" applyFont="1" applyFill="1" applyAlignment="1">
      <alignment vertical="center" shrinkToFit="1"/>
    </xf>
    <xf numFmtId="0" fontId="1" fillId="4" borderId="31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38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42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0" fillId="5" borderId="32" xfId="0" applyFill="1" applyBorder="1" applyAlignment="1">
      <alignment horizontal="center" vertical="center" wrapText="1"/>
    </xf>
    <xf numFmtId="0" fontId="0" fillId="4" borderId="32" xfId="0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1" fillId="2" borderId="33" xfId="0" applyFont="1" applyFill="1" applyBorder="1" applyAlignment="1">
      <alignment horizontal="center" vertical="center" shrinkToFit="1"/>
    </xf>
    <xf numFmtId="0" fontId="1" fillId="2" borderId="34" xfId="0" applyFont="1" applyFill="1" applyBorder="1" applyAlignment="1">
      <alignment horizontal="center" vertical="center" shrinkToFit="1"/>
    </xf>
    <xf numFmtId="0" fontId="0" fillId="2" borderId="0" xfId="0" applyFill="1" applyAlignment="1">
      <alignment vertical="center"/>
    </xf>
    <xf numFmtId="0" fontId="18" fillId="2" borderId="0" xfId="0" applyFont="1" applyFill="1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20" fillId="2" borderId="0" xfId="0" applyFont="1" applyFill="1" applyBorder="1" applyAlignment="1">
      <alignment horizontal="center" vertical="center" shrinkToFit="1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1" fillId="2" borderId="0" xfId="0" applyFont="1" applyFill="1">
      <alignment vertical="center"/>
    </xf>
    <xf numFmtId="0" fontId="1" fillId="2" borderId="41" xfId="0" applyFont="1" applyFill="1" applyBorder="1" applyAlignment="1">
      <alignment horizontal="center" vertical="center"/>
    </xf>
    <xf numFmtId="0" fontId="45" fillId="2" borderId="0" xfId="0" applyFont="1" applyFill="1">
      <alignment vertical="center"/>
    </xf>
    <xf numFmtId="0" fontId="45" fillId="0" borderId="0" xfId="0" applyFont="1">
      <alignment vertical="center"/>
    </xf>
    <xf numFmtId="0" fontId="0" fillId="2" borderId="0" xfId="0" applyFill="1" applyAlignment="1">
      <alignment horizontal="right" vertical="center"/>
    </xf>
    <xf numFmtId="0" fontId="47" fillId="0" borderId="0" xfId="0" applyFont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48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0" fillId="0" borderId="46" xfId="0" applyBorder="1">
      <alignment vertical="center"/>
    </xf>
    <xf numFmtId="0" fontId="48" fillId="0" borderId="0" xfId="0" applyFont="1" applyBorder="1">
      <alignment vertical="center"/>
    </xf>
    <xf numFmtId="0" fontId="18" fillId="0" borderId="47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49" fillId="2" borderId="31" xfId="0" applyFont="1" applyFill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/>
    </xf>
    <xf numFmtId="0" fontId="26" fillId="0" borderId="51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/>
    </xf>
    <xf numFmtId="0" fontId="0" fillId="0" borderId="53" xfId="0" applyBorder="1">
      <alignment vertical="center"/>
    </xf>
    <xf numFmtId="0" fontId="0" fillId="0" borderId="54" xfId="0" applyBorder="1">
      <alignment vertical="center"/>
    </xf>
    <xf numFmtId="0" fontId="0" fillId="0" borderId="20" xfId="0" applyBorder="1">
      <alignment vertical="center"/>
    </xf>
    <xf numFmtId="14" fontId="51" fillId="0" borderId="0" xfId="0" applyNumberFormat="1" applyFont="1" applyBorder="1" applyAlignment="1">
      <alignment horizontal="center"/>
    </xf>
    <xf numFmtId="0" fontId="21" fillId="0" borderId="55" xfId="0" applyFont="1" applyBorder="1">
      <alignment vertical="center"/>
    </xf>
    <xf numFmtId="0" fontId="0" fillId="0" borderId="56" xfId="0" applyBorder="1">
      <alignment vertical="center"/>
    </xf>
    <xf numFmtId="0" fontId="0" fillId="0" borderId="11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176" fontId="20" fillId="0" borderId="60" xfId="0" applyNumberFormat="1" applyFont="1" applyBorder="1" applyAlignment="1">
      <alignment horizontal="center" vertical="center" wrapText="1"/>
    </xf>
    <xf numFmtId="176" fontId="20" fillId="0" borderId="51" xfId="0" applyNumberFormat="1" applyFont="1" applyBorder="1" applyAlignment="1">
      <alignment horizontal="center" vertical="center" wrapText="1"/>
    </xf>
    <xf numFmtId="0" fontId="0" fillId="0" borderId="61" xfId="0" applyBorder="1" applyAlignment="1" applyProtection="1">
      <alignment vertical="center" shrinkToFit="1"/>
      <protection locked="0"/>
    </xf>
    <xf numFmtId="0" fontId="0" fillId="0" borderId="62" xfId="0" applyBorder="1" applyAlignment="1" applyProtection="1">
      <alignment vertical="center" shrinkToFit="1"/>
      <protection locked="0"/>
    </xf>
    <xf numFmtId="0" fontId="0" fillId="0" borderId="63" xfId="0" applyBorder="1" applyAlignment="1" applyProtection="1">
      <alignment vertical="center" shrinkToFit="1"/>
      <protection locked="0"/>
    </xf>
    <xf numFmtId="0" fontId="0" fillId="0" borderId="64" xfId="0" applyBorder="1" applyAlignment="1" applyProtection="1">
      <alignment vertical="center" shrinkToFit="1"/>
      <protection locked="0"/>
    </xf>
    <xf numFmtId="0" fontId="0" fillId="0" borderId="65" xfId="0" applyBorder="1" applyAlignment="1" applyProtection="1">
      <alignment vertical="center" shrinkToFit="1"/>
      <protection locked="0"/>
    </xf>
    <xf numFmtId="0" fontId="0" fillId="0" borderId="49" xfId="0" applyBorder="1" applyAlignment="1" applyProtection="1">
      <alignment vertical="center" shrinkToFit="1"/>
      <protection locked="0"/>
    </xf>
    <xf numFmtId="0" fontId="0" fillId="0" borderId="66" xfId="0" applyBorder="1" applyAlignment="1" applyProtection="1">
      <alignment vertical="center" shrinkToFit="1"/>
      <protection locked="0"/>
    </xf>
    <xf numFmtId="0" fontId="26" fillId="0" borderId="67" xfId="0" applyFont="1" applyFill="1" applyBorder="1" applyAlignment="1" applyProtection="1">
      <alignment horizontal="center" vertical="center" shrinkToFit="1"/>
      <protection locked="0"/>
    </xf>
    <xf numFmtId="0" fontId="0" fillId="0" borderId="68" xfId="0" applyBorder="1" applyAlignment="1" applyProtection="1">
      <alignment horizontal="center" vertical="center" shrinkToFit="1"/>
      <protection locked="0"/>
    </xf>
    <xf numFmtId="0" fontId="0" fillId="0" borderId="69" xfId="0" applyBorder="1" applyAlignment="1" applyProtection="1">
      <alignment horizontal="center" vertical="center" shrinkToFit="1"/>
      <protection locked="0"/>
    </xf>
    <xf numFmtId="0" fontId="26" fillId="0" borderId="70" xfId="0" applyFont="1" applyFill="1" applyBorder="1" applyAlignment="1" applyProtection="1">
      <alignment horizontal="center" vertical="center" shrinkToFit="1"/>
      <protection locked="0"/>
    </xf>
    <xf numFmtId="0" fontId="0" fillId="0" borderId="4" xfId="0" applyBorder="1" applyAlignment="1" applyProtection="1">
      <alignment horizontal="center" vertical="center" shrinkToFit="1"/>
      <protection locked="0"/>
    </xf>
    <xf numFmtId="0" fontId="0" fillId="0" borderId="62" xfId="0" applyBorder="1" applyAlignment="1" applyProtection="1">
      <alignment horizontal="center" vertical="center" shrinkToFit="1"/>
      <protection locked="0"/>
    </xf>
    <xf numFmtId="0" fontId="0" fillId="0" borderId="71" xfId="0" applyBorder="1" applyAlignment="1" applyProtection="1">
      <alignment horizontal="center" vertical="center" shrinkToFit="1"/>
      <protection locked="0"/>
    </xf>
    <xf numFmtId="0" fontId="26" fillId="0" borderId="73" xfId="0" applyFont="1" applyFill="1" applyBorder="1" applyAlignment="1" applyProtection="1">
      <alignment horizontal="center" vertical="center" shrinkToFit="1"/>
      <protection locked="0"/>
    </xf>
    <xf numFmtId="0" fontId="0" fillId="0" borderId="74" xfId="0" applyBorder="1" applyAlignment="1" applyProtection="1">
      <alignment horizontal="center" vertical="center" shrinkToFit="1"/>
      <protection locked="0"/>
    </xf>
    <xf numFmtId="0" fontId="0" fillId="0" borderId="64" xfId="0" applyBorder="1" applyAlignment="1" applyProtection="1">
      <alignment horizontal="center" vertical="center" shrinkToFit="1"/>
      <protection locked="0"/>
    </xf>
    <xf numFmtId="0" fontId="26" fillId="0" borderId="76" xfId="0" applyFont="1" applyFill="1" applyBorder="1" applyAlignment="1" applyProtection="1">
      <alignment horizontal="center" vertical="center" shrinkToFit="1"/>
      <protection locked="0"/>
    </xf>
    <xf numFmtId="0" fontId="0" fillId="0" borderId="77" xfId="0" applyBorder="1" applyAlignment="1" applyProtection="1">
      <alignment horizontal="center" vertical="center" shrinkToFit="1"/>
      <protection locked="0"/>
    </xf>
    <xf numFmtId="0" fontId="0" fillId="0" borderId="49" xfId="0" applyBorder="1" applyAlignment="1" applyProtection="1">
      <alignment horizontal="center" vertical="center" shrinkToFit="1"/>
      <protection locked="0"/>
    </xf>
    <xf numFmtId="0" fontId="0" fillId="0" borderId="79" xfId="0" applyBorder="1" applyAlignment="1" applyProtection="1">
      <alignment horizontal="center" vertical="center" shrinkToFit="1"/>
      <protection locked="0"/>
    </xf>
    <xf numFmtId="0" fontId="0" fillId="0" borderId="80" xfId="0" applyBorder="1" applyAlignment="1" applyProtection="1">
      <alignment horizontal="center" vertical="center" shrinkToFit="1"/>
      <protection locked="0"/>
    </xf>
    <xf numFmtId="0" fontId="0" fillId="0" borderId="82" xfId="0" applyBorder="1" applyAlignment="1" applyProtection="1">
      <alignment vertical="center" shrinkToFit="1"/>
      <protection locked="0"/>
    </xf>
    <xf numFmtId="0" fontId="0" fillId="0" borderId="67" xfId="0" applyFill="1" applyBorder="1" applyAlignment="1" applyProtection="1">
      <alignment vertical="center" shrinkToFit="1"/>
      <protection locked="0"/>
    </xf>
    <xf numFmtId="0" fontId="0" fillId="0" borderId="69" xfId="0" applyBorder="1" applyAlignment="1" applyProtection="1">
      <alignment vertical="center" shrinkToFit="1"/>
      <protection locked="0"/>
    </xf>
    <xf numFmtId="0" fontId="0" fillId="0" borderId="83" xfId="0" applyBorder="1" applyAlignment="1" applyProtection="1">
      <alignment horizontal="center" vertical="center" shrinkToFit="1"/>
      <protection locked="0"/>
    </xf>
    <xf numFmtId="0" fontId="0" fillId="0" borderId="70" xfId="0" applyFill="1" applyBorder="1" applyAlignment="1" applyProtection="1">
      <alignment vertical="center" shrinkToFit="1"/>
      <protection locked="0"/>
    </xf>
    <xf numFmtId="0" fontId="0" fillId="0" borderId="72" xfId="0" applyBorder="1" applyAlignment="1" applyProtection="1">
      <alignment horizontal="center" vertical="center" shrinkToFit="1"/>
      <protection locked="0"/>
    </xf>
    <xf numFmtId="0" fontId="0" fillId="0" borderId="73" xfId="0" applyFill="1" applyBorder="1" applyAlignment="1" applyProtection="1">
      <alignment vertical="center" shrinkToFit="1"/>
      <protection locked="0"/>
    </xf>
    <xf numFmtId="0" fontId="0" fillId="0" borderId="65" xfId="0" applyBorder="1" applyAlignment="1" applyProtection="1">
      <alignment horizontal="center" vertical="center" shrinkToFit="1"/>
      <protection locked="0"/>
    </xf>
    <xf numFmtId="0" fontId="0" fillId="0" borderId="76" xfId="0" applyFill="1" applyBorder="1" applyAlignment="1" applyProtection="1">
      <alignment vertical="center" shrinkToFit="1"/>
      <protection locked="0"/>
    </xf>
    <xf numFmtId="0" fontId="0" fillId="0" borderId="84" xfId="0" applyBorder="1" applyAlignment="1" applyProtection="1">
      <alignment horizontal="center" vertical="center" shrinkToFit="1"/>
      <protection locked="0"/>
    </xf>
    <xf numFmtId="0" fontId="0" fillId="0" borderId="0" xfId="0" applyFill="1" applyBorder="1" applyAlignment="1" applyProtection="1">
      <alignment vertical="center" shrinkToFit="1"/>
      <protection locked="0"/>
    </xf>
    <xf numFmtId="0" fontId="23" fillId="2" borderId="0" xfId="0" applyFont="1" applyFill="1">
      <alignment vertical="center"/>
    </xf>
    <xf numFmtId="0" fontId="0" fillId="0" borderId="71" xfId="0" applyFill="1" applyBorder="1" applyAlignment="1" applyProtection="1">
      <alignment horizontal="center" vertical="center" shrinkToFit="1"/>
      <protection locked="0"/>
    </xf>
    <xf numFmtId="0" fontId="0" fillId="0" borderId="85" xfId="0" applyBorder="1" applyAlignment="1" applyProtection="1">
      <alignment horizontal="center" vertical="center" shrinkToFit="1"/>
      <protection locked="0"/>
    </xf>
    <xf numFmtId="0" fontId="20" fillId="0" borderId="86" xfId="0" applyFont="1" applyBorder="1" applyAlignment="1" applyProtection="1">
      <alignment horizontal="center" vertical="center" shrinkToFit="1"/>
    </xf>
    <xf numFmtId="0" fontId="20" fillId="0" borderId="87" xfId="0" applyFont="1" applyBorder="1" applyAlignment="1" applyProtection="1">
      <alignment horizontal="center" vertical="center" shrinkToFit="1"/>
    </xf>
    <xf numFmtId="0" fontId="20" fillId="0" borderId="86" xfId="0" applyFont="1" applyFill="1" applyBorder="1" applyAlignment="1" applyProtection="1">
      <alignment horizontal="center" vertical="center" shrinkToFit="1"/>
    </xf>
    <xf numFmtId="0" fontId="20" fillId="0" borderId="87" xfId="0" applyFont="1" applyFill="1" applyBorder="1" applyAlignment="1" applyProtection="1">
      <alignment horizontal="center" vertical="center" shrinkToFit="1"/>
    </xf>
    <xf numFmtId="0" fontId="20" fillId="0" borderId="88" xfId="0" applyFont="1" applyBorder="1" applyAlignment="1" applyProtection="1">
      <alignment horizontal="center" vertical="center" shrinkToFit="1"/>
    </xf>
    <xf numFmtId="0" fontId="20" fillId="0" borderId="89" xfId="0" applyFont="1" applyBorder="1" applyAlignment="1" applyProtection="1">
      <alignment horizontal="center" vertical="center" shrinkToFit="1"/>
    </xf>
    <xf numFmtId="0" fontId="20" fillId="0" borderId="90" xfId="0" applyFont="1" applyBorder="1" applyAlignment="1" applyProtection="1">
      <alignment horizontal="center" vertical="center" shrinkToFit="1"/>
    </xf>
    <xf numFmtId="0" fontId="20" fillId="0" borderId="83" xfId="0" applyFont="1" applyBorder="1" applyAlignment="1" applyProtection="1">
      <alignment horizontal="center" vertical="center" shrinkToFit="1"/>
    </xf>
    <xf numFmtId="0" fontId="20" fillId="0" borderId="72" xfId="0" applyFont="1" applyBorder="1" applyAlignment="1" applyProtection="1">
      <alignment horizontal="center" vertical="center" shrinkToFit="1"/>
    </xf>
    <xf numFmtId="0" fontId="20" fillId="0" borderId="91" xfId="0" applyFont="1" applyBorder="1" applyAlignment="1" applyProtection="1">
      <alignment horizontal="center" vertical="center" shrinkToFit="1"/>
    </xf>
    <xf numFmtId="0" fontId="20" fillId="0" borderId="81" xfId="0" applyFont="1" applyBorder="1" applyAlignment="1" applyProtection="1">
      <alignment horizontal="center" vertical="center" shrinkToFit="1"/>
    </xf>
    <xf numFmtId="0" fontId="44" fillId="6" borderId="6" xfId="0" applyFont="1" applyFill="1" applyBorder="1" applyAlignment="1">
      <alignment horizontal="center" vertical="center"/>
    </xf>
    <xf numFmtId="0" fontId="56" fillId="0" borderId="92" xfId="0" applyFont="1" applyFill="1" applyBorder="1" applyAlignment="1">
      <alignment horizontal="center" vertical="center"/>
    </xf>
    <xf numFmtId="0" fontId="0" fillId="2" borderId="0" xfId="0" applyFill="1" applyBorder="1" applyProtection="1">
      <alignment vertical="center"/>
      <protection locked="0"/>
    </xf>
    <xf numFmtId="0" fontId="0" fillId="2" borderId="0" xfId="0" applyFill="1" applyBorder="1" applyAlignment="1" applyProtection="1">
      <alignment vertical="center" shrinkToFit="1"/>
      <protection locked="0"/>
    </xf>
    <xf numFmtId="0" fontId="0" fillId="0" borderId="0" xfId="0" applyFill="1" applyBorder="1" applyProtection="1">
      <alignment vertical="center"/>
      <protection locked="0"/>
    </xf>
    <xf numFmtId="0" fontId="2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18" fillId="0" borderId="0" xfId="0" applyFont="1" applyAlignment="1" applyProtection="1">
      <alignment vertical="center" shrinkToFit="1"/>
      <protection locked="0"/>
    </xf>
    <xf numFmtId="0" fontId="32" fillId="0" borderId="0" xfId="0" applyFont="1" applyFill="1" applyAlignment="1">
      <alignment vertical="center" shrinkToFit="1"/>
    </xf>
    <xf numFmtId="0" fontId="30" fillId="0" borderId="0" xfId="0" applyFont="1" applyFill="1" applyAlignment="1">
      <alignment vertical="center" shrinkToFit="1"/>
    </xf>
    <xf numFmtId="0" fontId="14" fillId="0" borderId="0" xfId="0" applyFont="1" applyBorder="1">
      <alignment vertical="center"/>
    </xf>
    <xf numFmtId="0" fontId="22" fillId="0" borderId="0" xfId="0" applyFont="1" applyFill="1" applyBorder="1" applyAlignment="1">
      <alignment horizontal="left"/>
    </xf>
    <xf numFmtId="0" fontId="53" fillId="0" borderId="29" xfId="0" applyFont="1" applyBorder="1">
      <alignment vertical="center"/>
    </xf>
    <xf numFmtId="0" fontId="22" fillId="0" borderId="32" xfId="0" applyFont="1" applyFill="1" applyBorder="1" applyAlignment="1">
      <alignment horizontal="left" vertical="center" wrapText="1"/>
    </xf>
    <xf numFmtId="0" fontId="0" fillId="0" borderId="32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4" borderId="32" xfId="0" applyFont="1" applyFill="1" applyBorder="1" applyAlignment="1">
      <alignment horizontal="center" vertical="center" wrapText="1"/>
    </xf>
    <xf numFmtId="0" fontId="18" fillId="0" borderId="94" xfId="0" applyFont="1" applyFill="1" applyBorder="1" applyAlignment="1">
      <alignment horizontal="center" vertical="center" wrapText="1"/>
    </xf>
    <xf numFmtId="0" fontId="35" fillId="0" borderId="95" xfId="0" applyFont="1" applyBorder="1" applyAlignment="1" applyProtection="1">
      <alignment horizontal="center" vertical="center" shrinkToFit="1"/>
      <protection locked="0"/>
    </xf>
    <xf numFmtId="0" fontId="35" fillId="0" borderId="96" xfId="0" applyFont="1" applyBorder="1" applyAlignment="1" applyProtection="1">
      <alignment horizontal="center" vertical="center" shrinkToFit="1"/>
      <protection locked="0"/>
    </xf>
    <xf numFmtId="0" fontId="35" fillId="0" borderId="97" xfId="0" applyFont="1" applyBorder="1" applyAlignment="1" applyProtection="1">
      <alignment horizontal="center" vertical="center" shrinkToFit="1"/>
      <protection locked="0"/>
    </xf>
    <xf numFmtId="0" fontId="35" fillId="0" borderId="98" xfId="0" applyFont="1" applyBorder="1" applyAlignment="1" applyProtection="1">
      <alignment horizontal="center" vertical="center" shrinkToFit="1"/>
      <protection locked="0"/>
    </xf>
    <xf numFmtId="0" fontId="18" fillId="4" borderId="100" xfId="0" applyFont="1" applyFill="1" applyBorder="1" applyAlignment="1">
      <alignment horizontal="center" vertical="center" wrapText="1"/>
    </xf>
    <xf numFmtId="0" fontId="0" fillId="0" borderId="101" xfId="0" applyBorder="1" applyAlignment="1" applyProtection="1">
      <alignment horizontal="center" vertical="center" shrinkToFit="1"/>
      <protection locked="0"/>
    </xf>
    <xf numFmtId="0" fontId="0" fillId="0" borderId="102" xfId="0" applyBorder="1" applyAlignment="1" applyProtection="1">
      <alignment horizontal="center" vertical="center" shrinkToFit="1"/>
      <protection locked="0"/>
    </xf>
    <xf numFmtId="0" fontId="0" fillId="0" borderId="103" xfId="0" applyBorder="1" applyAlignment="1" applyProtection="1">
      <alignment horizontal="center" vertical="center" shrinkToFit="1"/>
      <protection locked="0"/>
    </xf>
    <xf numFmtId="0" fontId="0" fillId="0" borderId="104" xfId="0" applyBorder="1" applyAlignment="1" applyProtection="1">
      <alignment horizontal="center" vertical="center" shrinkToFit="1"/>
      <protection locked="0"/>
    </xf>
    <xf numFmtId="0" fontId="0" fillId="0" borderId="105" xfId="0" applyBorder="1" applyAlignment="1" applyProtection="1">
      <alignment horizontal="center" vertical="center" shrinkToFit="1"/>
      <protection locked="0"/>
    </xf>
    <xf numFmtId="0" fontId="0" fillId="0" borderId="106" xfId="0" applyBorder="1" applyAlignment="1" applyProtection="1">
      <alignment horizontal="center" vertical="center" shrinkToFit="1"/>
      <protection locked="0"/>
    </xf>
    <xf numFmtId="0" fontId="0" fillId="0" borderId="107" xfId="0" applyBorder="1" applyAlignment="1" applyProtection="1">
      <alignment horizontal="center" vertical="center" shrinkToFit="1"/>
      <protection locked="0"/>
    </xf>
    <xf numFmtId="0" fontId="0" fillId="0" borderId="108" xfId="0" applyBorder="1" applyAlignment="1" applyProtection="1">
      <alignment horizontal="center" vertical="center" shrinkToFit="1"/>
      <protection locked="0"/>
    </xf>
    <xf numFmtId="0" fontId="0" fillId="0" borderId="109" xfId="0" applyBorder="1" applyAlignment="1" applyProtection="1">
      <alignment horizontal="center" vertical="center" shrinkToFit="1"/>
      <protection locked="0"/>
    </xf>
    <xf numFmtId="0" fontId="0" fillId="5" borderId="69" xfId="0" applyFill="1" applyBorder="1" applyAlignment="1" applyProtection="1">
      <alignment horizontal="center" vertical="center" shrinkToFit="1"/>
      <protection locked="0"/>
    </xf>
    <xf numFmtId="0" fontId="0" fillId="5" borderId="62" xfId="0" applyFill="1" applyBorder="1" applyAlignment="1" applyProtection="1">
      <alignment horizontal="center" vertical="center" shrinkToFit="1"/>
      <protection locked="0"/>
    </xf>
    <xf numFmtId="0" fontId="0" fillId="5" borderId="64" xfId="0" applyFill="1" applyBorder="1" applyAlignment="1" applyProtection="1">
      <alignment horizontal="center" vertical="center" shrinkToFit="1"/>
      <protection locked="0"/>
    </xf>
    <xf numFmtId="0" fontId="0" fillId="5" borderId="49" xfId="0" applyFill="1" applyBorder="1" applyAlignment="1" applyProtection="1">
      <alignment horizontal="center" vertical="center" shrinkToFit="1"/>
      <protection locked="0"/>
    </xf>
    <xf numFmtId="0" fontId="0" fillId="5" borderId="79" xfId="0" applyFill="1" applyBorder="1" applyAlignment="1" applyProtection="1">
      <alignment horizontal="center" vertical="center" shrinkToFit="1"/>
      <protection locked="0"/>
    </xf>
    <xf numFmtId="0" fontId="35" fillId="5" borderId="83" xfId="0" applyFont="1" applyFill="1" applyBorder="1" applyAlignment="1" applyProtection="1">
      <alignment horizontal="center" vertical="center" shrinkToFit="1"/>
      <protection locked="0"/>
    </xf>
    <xf numFmtId="0" fontId="35" fillId="5" borderId="72" xfId="0" applyFont="1" applyFill="1" applyBorder="1" applyAlignment="1" applyProtection="1">
      <alignment horizontal="center" vertical="center" shrinkToFit="1"/>
      <protection locked="0"/>
    </xf>
    <xf numFmtId="0" fontId="35" fillId="5" borderId="75" xfId="0" applyFont="1" applyFill="1" applyBorder="1" applyAlignment="1" applyProtection="1">
      <alignment horizontal="center" vertical="center" shrinkToFit="1"/>
      <protection locked="0"/>
    </xf>
    <xf numFmtId="0" fontId="35" fillId="5" borderId="78" xfId="0" applyFont="1" applyFill="1" applyBorder="1" applyAlignment="1" applyProtection="1">
      <alignment horizontal="center" vertical="center" shrinkToFit="1"/>
      <protection locked="0"/>
    </xf>
    <xf numFmtId="0" fontId="35" fillId="5" borderId="81" xfId="0" applyFont="1" applyFill="1" applyBorder="1" applyAlignment="1" applyProtection="1">
      <alignment horizontal="center" vertical="center" shrinkToFit="1"/>
      <protection locked="0"/>
    </xf>
    <xf numFmtId="0" fontId="0" fillId="4" borderId="69" xfId="0" applyFill="1" applyBorder="1" applyAlignment="1" applyProtection="1">
      <alignment vertical="center" shrinkToFit="1"/>
      <protection locked="0"/>
    </xf>
    <xf numFmtId="0" fontId="0" fillId="4" borderId="62" xfId="0" applyFill="1" applyBorder="1" applyAlignment="1" applyProtection="1">
      <alignment vertical="center" shrinkToFit="1"/>
      <protection locked="0"/>
    </xf>
    <xf numFmtId="0" fontId="0" fillId="4" borderId="64" xfId="0" applyFill="1" applyBorder="1" applyAlignment="1" applyProtection="1">
      <alignment vertical="center" shrinkToFit="1"/>
      <protection locked="0"/>
    </xf>
    <xf numFmtId="0" fontId="0" fillId="4" borderId="49" xfId="0" applyFill="1" applyBorder="1" applyAlignment="1" applyProtection="1">
      <alignment vertical="center" shrinkToFit="1"/>
      <protection locked="0"/>
    </xf>
    <xf numFmtId="0" fontId="0" fillId="4" borderId="101" xfId="0" applyFill="1" applyBorder="1" applyAlignment="1" applyProtection="1">
      <alignment horizontal="center" vertical="center" shrinkToFit="1"/>
      <protection locked="0"/>
    </xf>
    <xf numFmtId="0" fontId="0" fillId="4" borderId="102" xfId="0" applyFill="1" applyBorder="1" applyAlignment="1" applyProtection="1">
      <alignment horizontal="center" vertical="center" shrinkToFit="1"/>
      <protection locked="0"/>
    </xf>
    <xf numFmtId="0" fontId="0" fillId="4" borderId="103" xfId="0" applyFill="1" applyBorder="1" applyAlignment="1" applyProtection="1">
      <alignment horizontal="center" vertical="center" shrinkToFit="1"/>
      <protection locked="0"/>
    </xf>
    <xf numFmtId="0" fontId="0" fillId="4" borderId="104" xfId="0" applyFill="1" applyBorder="1" applyAlignment="1" applyProtection="1">
      <alignment horizontal="center" vertical="center" shrinkToFit="1"/>
      <protection locked="0"/>
    </xf>
    <xf numFmtId="0" fontId="0" fillId="4" borderId="105" xfId="0" applyFill="1" applyBorder="1" applyAlignment="1" applyProtection="1">
      <alignment horizontal="center" vertical="center" shrinkToFit="1"/>
      <protection locked="0"/>
    </xf>
    <xf numFmtId="0" fontId="0" fillId="4" borderId="69" xfId="0" applyFill="1" applyBorder="1" applyAlignment="1" applyProtection="1">
      <alignment horizontal="center" vertical="center" shrinkToFit="1"/>
      <protection locked="0"/>
    </xf>
    <xf numFmtId="0" fontId="0" fillId="4" borderId="62" xfId="0" applyFill="1" applyBorder="1" applyAlignment="1" applyProtection="1">
      <alignment horizontal="center" vertical="center" shrinkToFit="1"/>
      <protection locked="0"/>
    </xf>
    <xf numFmtId="0" fontId="0" fillId="4" borderId="64" xfId="0" applyFill="1" applyBorder="1" applyAlignment="1" applyProtection="1">
      <alignment horizontal="center" vertical="center" shrinkToFit="1"/>
      <protection locked="0"/>
    </xf>
    <xf numFmtId="0" fontId="0" fillId="4" borderId="49" xfId="0" applyFill="1" applyBorder="1" applyAlignment="1" applyProtection="1">
      <alignment horizontal="center" vertical="center" shrinkToFit="1"/>
      <protection locked="0"/>
    </xf>
    <xf numFmtId="0" fontId="0" fillId="4" borderId="79" xfId="0" applyFill="1" applyBorder="1" applyAlignment="1" applyProtection="1">
      <alignment horizontal="center" vertical="center" shrinkToFit="1"/>
      <protection locked="0"/>
    </xf>
    <xf numFmtId="0" fontId="35" fillId="0" borderId="110" xfId="0" applyFont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center" vertical="center"/>
    </xf>
    <xf numFmtId="0" fontId="33" fillId="0" borderId="16" xfId="2" applyFont="1" applyFill="1" applyBorder="1" applyAlignment="1">
      <alignment horizontal="center"/>
    </xf>
    <xf numFmtId="0" fontId="32" fillId="0" borderId="15" xfId="2" applyFont="1" applyFill="1" applyBorder="1" applyAlignment="1">
      <alignment horizontal="center"/>
    </xf>
    <xf numFmtId="0" fontId="60" fillId="0" borderId="16" xfId="2" applyFont="1" applyFill="1" applyBorder="1" applyAlignment="1">
      <alignment horizontal="center"/>
    </xf>
    <xf numFmtId="0" fontId="48" fillId="0" borderId="16" xfId="1" applyFont="1" applyFill="1" applyBorder="1" applyAlignment="1" applyProtection="1">
      <alignment horizontal="center"/>
    </xf>
    <xf numFmtId="0" fontId="2" fillId="0" borderId="6" xfId="0" applyFont="1" applyBorder="1" applyAlignment="1"/>
    <xf numFmtId="0" fontId="38" fillId="0" borderId="111" xfId="0" applyFont="1" applyBorder="1">
      <alignment vertical="center"/>
    </xf>
    <xf numFmtId="0" fontId="38" fillId="0" borderId="112" xfId="0" applyFont="1" applyBorder="1">
      <alignment vertical="center"/>
    </xf>
    <xf numFmtId="0" fontId="10" fillId="0" borderId="112" xfId="0" applyFont="1" applyBorder="1" applyAlignment="1">
      <alignment horizontal="left" vertical="center"/>
    </xf>
    <xf numFmtId="0" fontId="11" fillId="0" borderId="112" xfId="0" applyFont="1" applyBorder="1" applyAlignment="1">
      <alignment horizontal="left"/>
    </xf>
    <xf numFmtId="0" fontId="10" fillId="0" borderId="112" xfId="0" applyFont="1" applyBorder="1">
      <alignment vertical="center"/>
    </xf>
    <xf numFmtId="0" fontId="10" fillId="0" borderId="16" xfId="0" applyFont="1" applyBorder="1">
      <alignment vertical="center"/>
    </xf>
    <xf numFmtId="0" fontId="32" fillId="7" borderId="15" xfId="2" applyFont="1" applyFill="1" applyBorder="1" applyAlignment="1">
      <alignment horizontal="center"/>
    </xf>
    <xf numFmtId="0" fontId="32" fillId="6" borderId="15" xfId="2" applyFont="1" applyFill="1" applyBorder="1" applyAlignment="1">
      <alignment horizontal="center"/>
    </xf>
    <xf numFmtId="178" fontId="61" fillId="0" borderId="0" xfId="0" applyNumberFormat="1" applyFont="1" applyAlignment="1"/>
    <xf numFmtId="178" fontId="64" fillId="0" borderId="0" xfId="0" applyNumberFormat="1" applyFont="1" applyAlignment="1">
      <alignment shrinkToFit="1"/>
    </xf>
    <xf numFmtId="0" fontId="0" fillId="0" borderId="113" xfId="0" applyFill="1" applyBorder="1" applyAlignment="1">
      <alignment horizontal="center" vertical="center" wrapText="1"/>
    </xf>
    <xf numFmtId="0" fontId="22" fillId="7" borderId="113" xfId="0" applyFont="1" applyFill="1" applyBorder="1" applyAlignment="1">
      <alignment horizontal="left" vertical="center" wrapText="1"/>
    </xf>
    <xf numFmtId="0" fontId="0" fillId="7" borderId="68" xfId="0" applyFill="1" applyBorder="1" applyAlignment="1" applyProtection="1">
      <alignment vertical="center" shrinkToFit="1"/>
      <protection locked="0"/>
    </xf>
    <xf numFmtId="0" fontId="0" fillId="7" borderId="4" xfId="0" applyFill="1" applyBorder="1" applyAlignment="1" applyProtection="1">
      <alignment vertical="center" shrinkToFit="1"/>
      <protection locked="0"/>
    </xf>
    <xf numFmtId="0" fontId="0" fillId="7" borderId="74" xfId="0" applyFill="1" applyBorder="1" applyAlignment="1" applyProtection="1">
      <alignment vertical="center" shrinkToFit="1"/>
      <protection locked="0"/>
    </xf>
    <xf numFmtId="0" fontId="0" fillId="7" borderId="77" xfId="0" applyFill="1" applyBorder="1" applyAlignment="1" applyProtection="1">
      <alignment vertical="center" shrinkToFit="1"/>
      <protection locked="0"/>
    </xf>
    <xf numFmtId="0" fontId="22" fillId="8" borderId="32" xfId="0" applyFont="1" applyFill="1" applyBorder="1" applyAlignment="1">
      <alignment horizontal="left" vertical="center" wrapText="1"/>
    </xf>
    <xf numFmtId="0" fontId="0" fillId="9" borderId="0" xfId="0" applyFill="1">
      <alignment vertical="center"/>
    </xf>
    <xf numFmtId="0" fontId="26" fillId="2" borderId="31" xfId="0" applyFont="1" applyFill="1" applyBorder="1" applyAlignment="1">
      <alignment horizontal="center" vertical="center" wrapText="1"/>
    </xf>
    <xf numFmtId="0" fontId="0" fillId="2" borderId="114" xfId="0" applyFill="1" applyBorder="1" applyAlignment="1">
      <alignment horizontal="center" vertical="center" shrinkToFit="1"/>
    </xf>
    <xf numFmtId="0" fontId="0" fillId="2" borderId="96" xfId="0" applyFill="1" applyBorder="1" applyAlignment="1">
      <alignment horizontal="center" vertical="center" shrinkToFit="1"/>
    </xf>
    <xf numFmtId="0" fontId="0" fillId="2" borderId="97" xfId="0" applyFill="1" applyBorder="1" applyAlignment="1">
      <alignment horizontal="center" vertical="center" shrinkToFit="1"/>
    </xf>
    <xf numFmtId="0" fontId="0" fillId="2" borderId="98" xfId="0" applyFill="1" applyBorder="1" applyAlignment="1">
      <alignment horizontal="center" vertical="center" shrinkToFit="1"/>
    </xf>
    <xf numFmtId="0" fontId="68" fillId="0" borderId="115" xfId="0" applyFont="1" applyFill="1" applyBorder="1" applyAlignment="1">
      <alignment horizontal="center" vertical="center" wrapText="1"/>
    </xf>
    <xf numFmtId="0" fontId="0" fillId="0" borderId="116" xfId="0" applyBorder="1" applyAlignment="1">
      <alignment horizontal="center" vertical="center" shrinkToFit="1"/>
    </xf>
    <xf numFmtId="0" fontId="0" fillId="0" borderId="101" xfId="0" applyBorder="1" applyAlignment="1">
      <alignment horizontal="center" vertical="center" shrinkToFit="1"/>
    </xf>
    <xf numFmtId="0" fontId="0" fillId="0" borderId="117" xfId="0" applyBorder="1" applyAlignment="1" applyProtection="1">
      <alignment horizontal="center" vertical="center" shrinkToFit="1"/>
      <protection locked="0"/>
    </xf>
    <xf numFmtId="0" fontId="0" fillId="0" borderId="102" xfId="0" applyBorder="1" applyAlignment="1">
      <alignment horizontal="center" vertical="center" shrinkToFit="1"/>
    </xf>
    <xf numFmtId="0" fontId="0" fillId="0" borderId="105" xfId="0" applyBorder="1" applyAlignment="1">
      <alignment horizontal="center" vertical="center" shrinkToFit="1"/>
    </xf>
    <xf numFmtId="0" fontId="0" fillId="0" borderId="0" xfId="0" applyFont="1" applyBorder="1" applyAlignment="1">
      <alignment horizontal="left" vertical="center"/>
    </xf>
    <xf numFmtId="0" fontId="0" fillId="10" borderId="118" xfId="0" applyFill="1" applyBorder="1" applyAlignment="1">
      <alignment horizontal="center" vertical="center" wrapText="1"/>
    </xf>
    <xf numFmtId="0" fontId="32" fillId="10" borderId="106" xfId="0" applyFont="1" applyFill="1" applyBorder="1" applyAlignment="1" applyProtection="1">
      <alignment vertical="center" shrinkToFit="1"/>
      <protection locked="0"/>
    </xf>
    <xf numFmtId="0" fontId="32" fillId="10" borderId="107" xfId="0" applyFont="1" applyFill="1" applyBorder="1" applyAlignment="1" applyProtection="1">
      <alignment vertical="center" shrinkToFit="1"/>
      <protection locked="0"/>
    </xf>
    <xf numFmtId="0" fontId="32" fillId="10" borderId="108" xfId="0" applyFont="1" applyFill="1" applyBorder="1" applyAlignment="1" applyProtection="1">
      <alignment vertical="center" shrinkToFit="1"/>
      <protection locked="0"/>
    </xf>
    <xf numFmtId="0" fontId="32" fillId="10" borderId="109" xfId="0" applyFont="1" applyFill="1" applyBorder="1" applyAlignment="1" applyProtection="1">
      <alignment vertical="center" shrinkToFit="1"/>
      <protection locked="0"/>
    </xf>
    <xf numFmtId="0" fontId="22" fillId="0" borderId="0" xfId="0" applyFont="1" applyBorder="1" applyAlignment="1">
      <alignment horizontal="left" vertical="center"/>
    </xf>
    <xf numFmtId="0" fontId="20" fillId="11" borderId="0" xfId="0" applyFont="1" applyFill="1" applyBorder="1" applyAlignment="1">
      <alignment horizontal="center" vertical="center" shrinkToFit="1"/>
    </xf>
    <xf numFmtId="0" fontId="23" fillId="11" borderId="0" xfId="0" applyFont="1" applyFill="1">
      <alignment vertical="center"/>
    </xf>
    <xf numFmtId="0" fontId="0" fillId="11" borderId="0" xfId="0" applyFill="1">
      <alignment vertical="center"/>
    </xf>
    <xf numFmtId="0" fontId="45" fillId="11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78" fillId="2" borderId="0" xfId="0" applyFont="1" applyFill="1" applyBorder="1" applyAlignment="1">
      <alignment horizontal="center" vertical="center" shrinkToFit="1"/>
    </xf>
    <xf numFmtId="0" fontId="79" fillId="5" borderId="118" xfId="0" applyFont="1" applyFill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23" fillId="0" borderId="148" xfId="0" applyFont="1" applyBorder="1" applyAlignment="1">
      <alignment horizontal="center"/>
    </xf>
    <xf numFmtId="0" fontId="7" fillId="0" borderId="14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4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/>
    </xf>
    <xf numFmtId="0" fontId="70" fillId="0" borderId="0" xfId="0" applyFont="1" applyBorder="1" applyAlignment="1">
      <alignment horizontal="center" vertical="top" wrapText="1"/>
    </xf>
    <xf numFmtId="0" fontId="6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center" wrapText="1"/>
    </xf>
    <xf numFmtId="0" fontId="6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149" xfId="0" applyFont="1" applyBorder="1" applyAlignment="1">
      <alignment horizontal="center"/>
    </xf>
    <xf numFmtId="0" fontId="7" fillId="0" borderId="150" xfId="0" applyFont="1" applyBorder="1" applyAlignment="1">
      <alignment horizontal="center"/>
    </xf>
    <xf numFmtId="0" fontId="6" fillId="0" borderId="149" xfId="0" applyFont="1" applyBorder="1" applyAlignment="1">
      <alignment horizontal="center"/>
    </xf>
    <xf numFmtId="0" fontId="6" fillId="0" borderId="149" xfId="0" applyFont="1" applyBorder="1" applyAlignment="1">
      <alignment horizontal="center" vertical="top" textRotation="255" wrapText="1"/>
    </xf>
    <xf numFmtId="0" fontId="0" fillId="0" borderId="149" xfId="0" applyBorder="1" applyAlignment="1">
      <alignment horizontal="center" vertical="top" textRotation="255"/>
    </xf>
    <xf numFmtId="0" fontId="14" fillId="0" borderId="151" xfId="0" applyFont="1" applyBorder="1">
      <alignment vertical="center"/>
    </xf>
    <xf numFmtId="0" fontId="10" fillId="0" borderId="152" xfId="0" applyFont="1" applyBorder="1">
      <alignment vertical="center"/>
    </xf>
    <xf numFmtId="0" fontId="80" fillId="2" borderId="0" xfId="0" applyFont="1" applyFill="1" applyAlignment="1">
      <alignment horizontal="right" vertical="center"/>
    </xf>
    <xf numFmtId="0" fontId="81" fillId="5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1" fillId="0" borderId="0" xfId="0" applyFont="1" applyAlignment="1">
      <alignment horizontal="center"/>
    </xf>
    <xf numFmtId="0" fontId="71" fillId="0" borderId="0" xfId="0" applyFont="1">
      <alignment vertical="center"/>
    </xf>
    <xf numFmtId="0" fontId="20" fillId="12" borderId="0" xfId="0" applyFont="1" applyFill="1" applyBorder="1" applyAlignment="1">
      <alignment horizontal="center" vertical="center" shrinkToFit="1"/>
    </xf>
    <xf numFmtId="0" fontId="20" fillId="12" borderId="0" xfId="0" applyFont="1" applyFill="1" applyBorder="1" applyAlignment="1">
      <alignment horizontal="left" vertical="center"/>
    </xf>
    <xf numFmtId="0" fontId="0" fillId="12" borderId="0" xfId="0" applyFill="1">
      <alignment vertical="center"/>
    </xf>
    <xf numFmtId="0" fontId="0" fillId="0" borderId="119" xfId="0" applyBorder="1" applyAlignment="1" applyProtection="1">
      <alignment horizontal="center" vertical="center" shrinkToFit="1"/>
      <protection locked="0"/>
    </xf>
    <xf numFmtId="0" fontId="20" fillId="0" borderId="120" xfId="0" applyFont="1" applyBorder="1" applyAlignment="1" applyProtection="1">
      <alignment horizontal="center" vertical="center" shrinkToFit="1"/>
    </xf>
    <xf numFmtId="0" fontId="20" fillId="0" borderId="121" xfId="0" applyFont="1" applyBorder="1" applyAlignment="1" applyProtection="1">
      <alignment horizontal="center" vertical="center" shrinkToFit="1"/>
    </xf>
    <xf numFmtId="0" fontId="0" fillId="0" borderId="74" xfId="0" applyBorder="1" applyAlignment="1">
      <alignment horizontal="center" vertical="center" shrinkToFit="1"/>
    </xf>
    <xf numFmtId="0" fontId="20" fillId="0" borderId="52" xfId="0" applyFont="1" applyBorder="1" applyAlignment="1" applyProtection="1">
      <alignment horizontal="center" vertical="center" shrinkToFit="1"/>
    </xf>
    <xf numFmtId="0" fontId="20" fillId="0" borderId="122" xfId="0" applyFont="1" applyBorder="1" applyAlignment="1" applyProtection="1">
      <alignment horizontal="center" vertical="center" shrinkToFit="1"/>
    </xf>
    <xf numFmtId="0" fontId="0" fillId="12" borderId="0" xfId="0" applyFill="1" applyBorder="1" applyAlignment="1">
      <alignment horizontal="center" vertical="center" shrinkToFit="1"/>
    </xf>
    <xf numFmtId="0" fontId="0" fillId="12" borderId="0" xfId="0" applyFill="1" applyBorder="1" applyAlignment="1" applyProtection="1">
      <alignment horizontal="center" vertical="center" shrinkToFit="1"/>
      <protection locked="0"/>
    </xf>
    <xf numFmtId="0" fontId="20" fillId="12" borderId="0" xfId="0" applyFont="1" applyFill="1" applyBorder="1" applyAlignment="1" applyProtection="1">
      <alignment horizontal="center" vertical="center" shrinkToFit="1"/>
    </xf>
    <xf numFmtId="0" fontId="0" fillId="12" borderId="0" xfId="0" applyFill="1" applyBorder="1" applyAlignment="1" applyProtection="1">
      <alignment horizontal="left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0" fillId="12" borderId="0" xfId="0" applyFill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1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29" xfId="0" applyFont="1" applyBorder="1" applyAlignment="1">
      <alignment vertical="center"/>
    </xf>
    <xf numFmtId="0" fontId="6" fillId="0" borderId="153" xfId="0" applyFont="1" applyBorder="1" applyAlignment="1">
      <alignment vertical="center"/>
    </xf>
    <xf numFmtId="0" fontId="20" fillId="13" borderId="31" xfId="0" applyFont="1" applyFill="1" applyBorder="1" applyAlignment="1" applyProtection="1">
      <alignment horizontal="center" vertical="center" wrapText="1"/>
      <protection locked="0"/>
    </xf>
    <xf numFmtId="0" fontId="34" fillId="12" borderId="0" xfId="0" applyFont="1" applyFill="1" applyAlignment="1">
      <alignment horizontal="center" vertical="center" shrinkToFit="1"/>
    </xf>
    <xf numFmtId="0" fontId="14" fillId="12" borderId="0" xfId="0" applyFont="1" applyFill="1" applyAlignment="1">
      <alignment horizontal="center" vertical="center" shrinkToFit="1"/>
    </xf>
    <xf numFmtId="0" fontId="0" fillId="12" borderId="0" xfId="0" applyFill="1" applyAlignment="1">
      <alignment vertical="center" shrinkToFit="1"/>
    </xf>
    <xf numFmtId="0" fontId="0" fillId="12" borderId="0" xfId="0" applyFill="1" applyAlignment="1">
      <alignment horizontal="center" vertical="center" shrinkToFit="1"/>
    </xf>
    <xf numFmtId="0" fontId="67" fillId="14" borderId="0" xfId="0" applyFont="1" applyFill="1" applyProtection="1">
      <alignment vertical="center"/>
      <protection locked="0"/>
    </xf>
    <xf numFmtId="0" fontId="14" fillId="14" borderId="0" xfId="0" applyFont="1" applyFill="1" applyProtection="1">
      <alignment vertical="center"/>
      <protection locked="0"/>
    </xf>
    <xf numFmtId="0" fontId="14" fillId="14" borderId="0" xfId="0" applyFont="1" applyFill="1" applyAlignment="1" applyProtection="1">
      <alignment vertical="center" shrinkToFit="1"/>
      <protection locked="0"/>
    </xf>
    <xf numFmtId="0" fontId="24" fillId="14" borderId="0" xfId="0" applyFont="1" applyFill="1" applyAlignment="1" applyProtection="1">
      <alignment vertical="center" shrinkToFit="1"/>
      <protection locked="0"/>
    </xf>
    <xf numFmtId="0" fontId="34" fillId="14" borderId="0" xfId="0" applyFont="1" applyFill="1" applyAlignment="1">
      <alignment horizontal="center" vertical="center" shrinkToFit="1"/>
    </xf>
    <xf numFmtId="0" fontId="14" fillId="14" borderId="0" xfId="0" applyFont="1" applyFill="1" applyAlignment="1">
      <alignment horizontal="center" vertical="center" shrinkToFit="1"/>
    </xf>
    <xf numFmtId="0" fontId="0" fillId="0" borderId="100" xfId="0" applyFont="1" applyFill="1" applyBorder="1" applyAlignment="1">
      <alignment horizontal="center" vertical="center" wrapText="1"/>
    </xf>
    <xf numFmtId="0" fontId="0" fillId="5" borderId="32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5" borderId="123" xfId="0" applyFont="1" applyFill="1" applyBorder="1" applyAlignment="1">
      <alignment horizontal="center" vertical="center" textRotation="255" wrapText="1"/>
    </xf>
    <xf numFmtId="0" fontId="75" fillId="12" borderId="124" xfId="0" applyFont="1" applyFill="1" applyBorder="1" applyAlignment="1" applyProtection="1">
      <alignment vertical="center" textRotation="255"/>
      <protection locked="0"/>
    </xf>
    <xf numFmtId="0" fontId="20" fillId="12" borderId="113" xfId="0" applyFont="1" applyFill="1" applyBorder="1" applyAlignment="1" applyProtection="1">
      <alignment horizontal="center" vertical="center" shrinkToFit="1"/>
      <protection locked="0"/>
    </xf>
    <xf numFmtId="0" fontId="44" fillId="12" borderId="123" xfId="0" applyFont="1" applyFill="1" applyBorder="1" applyAlignment="1" applyProtection="1">
      <alignment horizontal="center" vertical="center" shrinkToFit="1"/>
      <protection locked="0"/>
    </xf>
    <xf numFmtId="0" fontId="0" fillId="12" borderId="125" xfId="0" applyFill="1" applyBorder="1" applyAlignment="1" applyProtection="1">
      <alignment horizontal="center" vertical="center" shrinkToFit="1"/>
      <protection locked="0"/>
    </xf>
    <xf numFmtId="0" fontId="0" fillId="12" borderId="32" xfId="0" applyFill="1" applyBorder="1" applyAlignment="1" applyProtection="1">
      <alignment vertical="center" textRotation="255" shrinkToFit="1"/>
      <protection locked="0"/>
    </xf>
    <xf numFmtId="0" fontId="44" fillId="12" borderId="32" xfId="0" applyFont="1" applyFill="1" applyBorder="1" applyAlignment="1" applyProtection="1">
      <alignment vertical="center" textRotation="255" shrinkToFit="1"/>
      <protection locked="0"/>
    </xf>
    <xf numFmtId="0" fontId="0" fillId="12" borderId="32" xfId="0" applyFill="1" applyBorder="1" applyAlignment="1" applyProtection="1">
      <alignment vertical="center" shrinkToFit="1"/>
      <protection locked="0"/>
    </xf>
    <xf numFmtId="0" fontId="20" fillId="12" borderId="32" xfId="0" applyFont="1" applyFill="1" applyBorder="1" applyAlignment="1" applyProtection="1">
      <alignment horizontal="center" vertical="center" shrinkToFit="1"/>
      <protection locked="0"/>
    </xf>
    <xf numFmtId="0" fontId="20" fillId="12" borderId="118" xfId="0" applyFont="1" applyFill="1" applyBorder="1" applyAlignment="1" applyProtection="1">
      <alignment horizontal="center" vertical="center" shrinkToFit="1"/>
      <protection locked="0"/>
    </xf>
    <xf numFmtId="0" fontId="52" fillId="12" borderId="126" xfId="0" applyFont="1" applyFill="1" applyBorder="1" applyProtection="1">
      <alignment vertical="center"/>
      <protection locked="0"/>
    </xf>
    <xf numFmtId="0" fontId="26" fillId="12" borderId="124" xfId="0" applyFont="1" applyFill="1" applyBorder="1" applyAlignment="1">
      <alignment horizontal="center" vertical="center" wrapText="1"/>
    </xf>
    <xf numFmtId="0" fontId="26" fillId="12" borderId="127" xfId="0" applyFont="1" applyFill="1" applyBorder="1" applyAlignment="1">
      <alignment horizontal="center" vertical="center" shrinkToFit="1"/>
    </xf>
    <xf numFmtId="0" fontId="26" fillId="12" borderId="128" xfId="0" applyFont="1" applyFill="1" applyBorder="1" applyAlignment="1">
      <alignment horizontal="center" vertical="center" shrinkToFit="1"/>
    </xf>
    <xf numFmtId="0" fontId="26" fillId="12" borderId="129" xfId="0" applyFont="1" applyFill="1" applyBorder="1" applyAlignment="1">
      <alignment horizontal="center" vertical="center" shrinkToFit="1"/>
    </xf>
    <xf numFmtId="0" fontId="26" fillId="12" borderId="130" xfId="0" applyFont="1" applyFill="1" applyBorder="1" applyAlignment="1">
      <alignment horizontal="center" vertical="center" shrinkToFit="1"/>
    </xf>
    <xf numFmtId="0" fontId="1" fillId="12" borderId="131" xfId="0" applyFont="1" applyFill="1" applyBorder="1" applyAlignment="1">
      <alignment horizontal="center" vertical="center" wrapText="1"/>
    </xf>
    <xf numFmtId="0" fontId="0" fillId="12" borderId="131" xfId="0" applyFill="1" applyBorder="1" applyAlignment="1">
      <alignment horizontal="center" vertical="center" shrinkToFit="1"/>
    </xf>
    <xf numFmtId="0" fontId="0" fillId="0" borderId="132" xfId="0" applyFill="1" applyBorder="1" applyProtection="1">
      <alignment vertical="center"/>
      <protection locked="0"/>
    </xf>
    <xf numFmtId="0" fontId="0" fillId="0" borderId="132" xfId="0" applyFill="1" applyBorder="1" applyAlignment="1" applyProtection="1">
      <alignment vertical="center" shrinkToFit="1"/>
      <protection locked="0"/>
    </xf>
    <xf numFmtId="0" fontId="0" fillId="0" borderId="132" xfId="0" applyFill="1" applyBorder="1" applyAlignment="1" applyProtection="1">
      <alignment horizontal="right" shrinkToFit="1"/>
      <protection locked="0"/>
    </xf>
    <xf numFmtId="0" fontId="0" fillId="15" borderId="35" xfId="0" applyFont="1" applyFill="1" applyBorder="1" applyAlignment="1" applyProtection="1">
      <alignment vertical="center" shrinkToFit="1"/>
      <protection locked="0"/>
    </xf>
    <xf numFmtId="0" fontId="0" fillId="15" borderId="84" xfId="0" applyFont="1" applyFill="1" applyBorder="1" applyAlignment="1" applyProtection="1">
      <alignment vertical="center" shrinkToFit="1"/>
      <protection locked="0"/>
    </xf>
    <xf numFmtId="0" fontId="0" fillId="15" borderId="120" xfId="0" applyFill="1" applyBorder="1" applyAlignment="1" applyProtection="1">
      <alignment vertical="center" shrinkToFit="1"/>
      <protection locked="0"/>
    </xf>
    <xf numFmtId="0" fontId="0" fillId="15" borderId="99" xfId="0" applyFill="1" applyBorder="1" applyAlignment="1" applyProtection="1">
      <alignment vertical="center" shrinkToFit="1"/>
      <protection locked="0"/>
    </xf>
    <xf numFmtId="0" fontId="0" fillId="15" borderId="133" xfId="0" applyFill="1" applyBorder="1" applyAlignment="1" applyProtection="1">
      <alignment vertical="center" shrinkToFit="1"/>
      <protection locked="0"/>
    </xf>
    <xf numFmtId="0" fontId="0" fillId="15" borderId="4" xfId="0" applyFont="1" applyFill="1" applyBorder="1" applyAlignment="1" applyProtection="1">
      <alignment vertical="center" shrinkToFit="1"/>
      <protection locked="0"/>
    </xf>
    <xf numFmtId="0" fontId="0" fillId="15" borderId="86" xfId="0" applyFill="1" applyBorder="1" applyAlignment="1" applyProtection="1">
      <alignment vertical="center" shrinkToFit="1"/>
      <protection locked="0"/>
    </xf>
    <xf numFmtId="0" fontId="0" fillId="15" borderId="62" xfId="0" applyFill="1" applyBorder="1" applyAlignment="1" applyProtection="1">
      <alignment vertical="center" shrinkToFit="1"/>
      <protection locked="0"/>
    </xf>
    <xf numFmtId="0" fontId="0" fillId="15" borderId="107" xfId="0" applyFill="1" applyBorder="1" applyAlignment="1" applyProtection="1">
      <alignment vertical="center" shrinkToFit="1"/>
      <protection locked="0"/>
    </xf>
    <xf numFmtId="0" fontId="0" fillId="15" borderId="74" xfId="0" applyFill="1" applyBorder="1" applyAlignment="1" applyProtection="1">
      <alignment vertical="center" shrinkToFit="1"/>
      <protection locked="0"/>
    </xf>
    <xf numFmtId="0" fontId="0" fillId="15" borderId="75" xfId="0" applyFont="1" applyFill="1" applyBorder="1" applyAlignment="1" applyProtection="1">
      <alignment vertical="center" shrinkToFit="1"/>
      <protection locked="0"/>
    </xf>
    <xf numFmtId="0" fontId="0" fillId="15" borderId="52" xfId="0" applyFill="1" applyBorder="1" applyAlignment="1" applyProtection="1">
      <alignment vertical="center" shrinkToFit="1"/>
      <protection locked="0"/>
    </xf>
    <xf numFmtId="0" fontId="0" fillId="15" borderId="64" xfId="0" applyFill="1" applyBorder="1" applyAlignment="1" applyProtection="1">
      <alignment vertical="center" shrinkToFit="1"/>
      <protection locked="0"/>
    </xf>
    <xf numFmtId="0" fontId="0" fillId="15" borderId="108" xfId="0" applyFill="1" applyBorder="1" applyAlignment="1" applyProtection="1">
      <alignment vertical="center" shrinkToFit="1"/>
      <protection locked="0"/>
    </xf>
    <xf numFmtId="0" fontId="0" fillId="15" borderId="77" xfId="0" applyFill="1" applyBorder="1" applyAlignment="1" applyProtection="1">
      <alignment vertical="center" shrinkToFit="1"/>
      <protection locked="0"/>
    </xf>
    <xf numFmtId="0" fontId="0" fillId="15" borderId="48" xfId="0" applyFill="1" applyBorder="1" applyAlignment="1" applyProtection="1">
      <alignment vertical="center" shrinkToFit="1"/>
      <protection locked="0"/>
    </xf>
    <xf numFmtId="0" fontId="0" fillId="15" borderId="49" xfId="0" applyFill="1" applyBorder="1" applyAlignment="1" applyProtection="1">
      <alignment vertical="center" shrinkToFit="1"/>
      <protection locked="0"/>
    </xf>
    <xf numFmtId="0" fontId="0" fillId="15" borderId="109" xfId="0" applyFill="1" applyBorder="1" applyAlignment="1" applyProtection="1">
      <alignment vertical="center" shrinkToFit="1"/>
      <protection locked="0"/>
    </xf>
    <xf numFmtId="0" fontId="0" fillId="15" borderId="4" xfId="0" applyFill="1" applyBorder="1" applyAlignment="1" applyProtection="1">
      <alignment vertical="center" shrinkToFit="1"/>
      <protection locked="0"/>
    </xf>
    <xf numFmtId="0" fontId="0" fillId="2" borderId="134" xfId="0" applyFont="1" applyFill="1" applyBorder="1" applyAlignment="1">
      <alignment horizontal="center" vertical="center" shrinkToFit="1"/>
    </xf>
    <xf numFmtId="0" fontId="82" fillId="2" borderId="135" xfId="0" applyFont="1" applyFill="1" applyBorder="1" applyAlignment="1">
      <alignment horizontal="center" vertical="center" shrinkToFit="1"/>
    </xf>
    <xf numFmtId="0" fontId="73" fillId="0" borderId="0" xfId="0" applyFont="1" applyBorder="1" applyAlignment="1">
      <alignment horizontal="center" vertical="center" wrapText="1"/>
    </xf>
    <xf numFmtId="0" fontId="38" fillId="0" borderId="0" xfId="0" applyFont="1" applyAlignment="1">
      <alignment vertical="top"/>
    </xf>
    <xf numFmtId="0" fontId="74" fillId="0" borderId="0" xfId="0" applyFont="1" applyBorder="1" applyAlignment="1">
      <alignment horizontal="center" shrinkToFit="1"/>
    </xf>
    <xf numFmtId="0" fontId="26" fillId="0" borderId="0" xfId="0" applyFont="1" applyAlignment="1">
      <alignment vertical="center" shrinkToFit="1"/>
    </xf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shrinkToFit="1"/>
    </xf>
    <xf numFmtId="0" fontId="0" fillId="15" borderId="77" xfId="0" applyFont="1" applyFill="1" applyBorder="1" applyAlignment="1" applyProtection="1">
      <alignment vertical="center" shrinkToFit="1"/>
      <protection locked="0"/>
    </xf>
    <xf numFmtId="0" fontId="5" fillId="0" borderId="0" xfId="0" applyFont="1" applyBorder="1" applyAlignment="1">
      <alignment horizontal="left" vertical="top"/>
    </xf>
    <xf numFmtId="0" fontId="51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0" fontId="51" fillId="0" borderId="148" xfId="0" applyFont="1" applyBorder="1" applyAlignment="1">
      <alignment horizontal="center"/>
    </xf>
    <xf numFmtId="0" fontId="6" fillId="0" borderId="154" xfId="0" applyFont="1" applyBorder="1" applyAlignment="1">
      <alignment vertical="center"/>
    </xf>
    <xf numFmtId="176" fontId="51" fillId="0" borderId="0" xfId="0" applyNumberFormat="1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56" xfId="0" applyFont="1" applyBorder="1" applyAlignment="1">
      <alignment horizontal="center" vertical="center"/>
    </xf>
    <xf numFmtId="0" fontId="1" fillId="0" borderId="0" xfId="3" applyAlignment="1">
      <alignment vertical="center"/>
    </xf>
    <xf numFmtId="0" fontId="1" fillId="0" borderId="20" xfId="3" applyBorder="1" applyAlignment="1">
      <alignment vertical="center"/>
    </xf>
    <xf numFmtId="49" fontId="1" fillId="0" borderId="0" xfId="3" applyNumberFormat="1" applyAlignment="1">
      <alignment vertical="center"/>
    </xf>
    <xf numFmtId="0" fontId="1" fillId="0" borderId="30" xfId="3" applyBorder="1" applyAlignment="1">
      <alignment vertical="center"/>
    </xf>
    <xf numFmtId="49" fontId="1" fillId="0" borderId="156" xfId="3" applyNumberFormat="1" applyBorder="1" applyAlignment="1">
      <alignment vertical="center"/>
    </xf>
    <xf numFmtId="0" fontId="1" fillId="0" borderId="11" xfId="3" applyBorder="1" applyAlignment="1">
      <alignment vertical="center"/>
    </xf>
    <xf numFmtId="49" fontId="1" fillId="0" borderId="30" xfId="3" applyNumberFormat="1" applyBorder="1" applyAlignment="1">
      <alignment vertical="center"/>
    </xf>
    <xf numFmtId="0" fontId="1" fillId="0" borderId="56" xfId="3" applyBorder="1" applyAlignment="1">
      <alignment vertical="center"/>
    </xf>
    <xf numFmtId="0" fontId="87" fillId="0" borderId="0" xfId="0" applyFont="1" applyAlignment="1">
      <alignment horizontal="center" vertical="center"/>
    </xf>
    <xf numFmtId="0" fontId="7" fillId="0" borderId="93" xfId="0" applyFont="1" applyBorder="1" applyAlignment="1">
      <alignment horizontal="center" vertical="center"/>
    </xf>
    <xf numFmtId="49" fontId="0" fillId="0" borderId="0" xfId="3" applyNumberFormat="1" applyFont="1" applyAlignment="1">
      <alignment vertical="center"/>
    </xf>
    <xf numFmtId="0" fontId="6" fillId="0" borderId="0" xfId="0" applyFont="1" applyBorder="1" applyAlignment="1">
      <alignment horizontal="center" vertical="center" shrinkToFit="1"/>
    </xf>
    <xf numFmtId="176" fontId="0" fillId="0" borderId="53" xfId="3" applyNumberFormat="1" applyFont="1" applyBorder="1" applyAlignment="1">
      <alignment horizontal="center" vertical="center"/>
    </xf>
    <xf numFmtId="176" fontId="0" fillId="0" borderId="156" xfId="3" applyNumberFormat="1" applyFont="1" applyBorder="1" applyAlignment="1">
      <alignment horizontal="center" vertical="center"/>
    </xf>
    <xf numFmtId="176" fontId="1" fillId="0" borderId="53" xfId="3" applyNumberFormat="1" applyBorder="1" applyAlignment="1">
      <alignment horizontal="center" vertical="center"/>
    </xf>
    <xf numFmtId="176" fontId="1" fillId="0" borderId="156" xfId="3" applyNumberFormat="1" applyBorder="1" applyAlignment="1">
      <alignment horizontal="center" vertical="center"/>
    </xf>
    <xf numFmtId="49" fontId="1" fillId="0" borderId="0" xfId="3" applyNumberFormat="1" applyAlignment="1">
      <alignment horizontal="center" vertical="center"/>
    </xf>
    <xf numFmtId="49" fontId="1" fillId="0" borderId="55" xfId="3" applyNumberFormat="1" applyBorder="1" applyAlignment="1">
      <alignment horizontal="center" vertical="center"/>
    </xf>
    <xf numFmtId="49" fontId="1" fillId="0" borderId="156" xfId="3" applyNumberFormat="1" applyBorder="1" applyAlignment="1">
      <alignment horizontal="center" vertical="center"/>
    </xf>
    <xf numFmtId="49" fontId="1" fillId="0" borderId="12" xfId="3" applyNumberFormat="1" applyBorder="1" applyAlignment="1">
      <alignment horizontal="center" vertical="center"/>
    </xf>
    <xf numFmtId="0" fontId="88" fillId="0" borderId="0" xfId="0" applyFont="1" applyAlignment="1">
      <alignment horizontal="center" vertical="top"/>
    </xf>
    <xf numFmtId="0" fontId="80" fillId="0" borderId="71" xfId="0" applyFont="1" applyBorder="1" applyAlignment="1" applyProtection="1">
      <alignment horizontal="center" vertical="center" shrinkToFit="1"/>
      <protection locked="0"/>
    </xf>
    <xf numFmtId="0" fontId="83" fillId="0" borderId="86" xfId="0" applyFont="1" applyBorder="1" applyAlignment="1" applyProtection="1">
      <alignment horizontal="center" vertical="center" shrinkToFit="1"/>
    </xf>
    <xf numFmtId="0" fontId="80" fillId="0" borderId="60" xfId="0" applyFont="1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>
      <alignment horizontal="right" vertical="center"/>
    </xf>
    <xf numFmtId="0" fontId="5" fillId="0" borderId="148" xfId="0" applyFont="1" applyBorder="1" applyAlignment="1">
      <alignment horizontal="right" vertical="center"/>
    </xf>
    <xf numFmtId="0" fontId="6" fillId="0" borderId="14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2" fillId="0" borderId="1" xfId="0" applyFont="1" applyBorder="1" applyAlignment="1">
      <alignment horizontal="center" vertical="center" wrapText="1"/>
    </xf>
    <xf numFmtId="0" fontId="73" fillId="0" borderId="2" xfId="0" applyFont="1" applyBorder="1" applyAlignment="1">
      <alignment horizontal="center" vertical="center" wrapText="1"/>
    </xf>
    <xf numFmtId="0" fontId="73" fillId="0" borderId="136" xfId="0" applyFont="1" applyBorder="1" applyAlignment="1">
      <alignment horizontal="center" vertical="center" wrapText="1"/>
    </xf>
    <xf numFmtId="0" fontId="73" fillId="0" borderId="137" xfId="0" applyFont="1" applyBorder="1" applyAlignment="1">
      <alignment horizontal="center" vertical="center" wrapText="1"/>
    </xf>
    <xf numFmtId="0" fontId="73" fillId="0" borderId="56" xfId="0" applyFont="1" applyBorder="1" applyAlignment="1">
      <alignment horizontal="center" vertical="center" wrapText="1"/>
    </xf>
    <xf numFmtId="0" fontId="73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5" fillId="0" borderId="54" xfId="0" applyFont="1" applyBorder="1" applyAlignment="1">
      <alignment horizontal="right" vertical="center"/>
    </xf>
    <xf numFmtId="0" fontId="51" fillId="0" borderId="29" xfId="0" applyFont="1" applyBorder="1" applyAlignment="1">
      <alignment horizontal="left" vertical="center" wrapText="1"/>
    </xf>
    <xf numFmtId="0" fontId="51" fillId="0" borderId="0" xfId="0" applyFont="1" applyAlignment="1">
      <alignment horizontal="left" vertical="center"/>
    </xf>
    <xf numFmtId="0" fontId="51" fillId="0" borderId="29" xfId="0" applyFont="1" applyBorder="1" applyAlignment="1">
      <alignment horizontal="left" vertical="center"/>
    </xf>
    <xf numFmtId="0" fontId="20" fillId="0" borderId="156" xfId="0" applyFont="1" applyBorder="1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0" fillId="0" borderId="156" xfId="0" applyFont="1" applyBorder="1" applyAlignment="1">
      <alignment vertical="center" wrapText="1"/>
    </xf>
    <xf numFmtId="0" fontId="43" fillId="0" borderId="3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0" fillId="0" borderId="62" xfId="0" applyFont="1" applyBorder="1" applyAlignment="1">
      <alignment horizontal="center" vertical="center" wrapText="1"/>
    </xf>
    <xf numFmtId="0" fontId="20" fillId="0" borderId="62" xfId="0" applyFont="1" applyBorder="1" applyAlignment="1">
      <alignment horizontal="center" vertical="center"/>
    </xf>
    <xf numFmtId="181" fontId="55" fillId="0" borderId="138" xfId="0" applyNumberFormat="1" applyFont="1" applyBorder="1" applyAlignment="1">
      <alignment horizontal="center" vertical="center" shrinkToFit="1"/>
    </xf>
    <xf numFmtId="0" fontId="83" fillId="0" borderId="62" xfId="0" applyFont="1" applyBorder="1" applyAlignment="1">
      <alignment horizontal="center" vertical="center" wrapText="1"/>
    </xf>
    <xf numFmtId="0" fontId="83" fillId="0" borderId="87" xfId="0" applyFont="1" applyBorder="1" applyAlignment="1">
      <alignment horizontal="center" vertical="center"/>
    </xf>
    <xf numFmtId="182" fontId="84" fillId="0" borderId="138" xfId="0" applyNumberFormat="1" applyFont="1" applyBorder="1" applyAlignment="1">
      <alignment horizontal="center" vertical="center" shrinkToFit="1"/>
    </xf>
    <xf numFmtId="182" fontId="84" fillId="0" borderId="139" xfId="0" applyNumberFormat="1" applyFont="1" applyBorder="1" applyAlignment="1">
      <alignment horizontal="center" vertical="center" shrinkToFit="1"/>
    </xf>
    <xf numFmtId="0" fontId="33" fillId="3" borderId="144" xfId="2" applyFont="1" applyFill="1" applyBorder="1" applyAlignment="1">
      <alignment horizontal="center" vertical="center"/>
    </xf>
    <xf numFmtId="0" fontId="33" fillId="3" borderId="145" xfId="2" applyFont="1" applyFill="1" applyBorder="1" applyAlignment="1">
      <alignment horizontal="center" vertical="center"/>
    </xf>
    <xf numFmtId="0" fontId="0" fillId="0" borderId="6" xfId="0" applyBorder="1" applyAlignment="1">
      <alignment horizontal="left" shrinkToFit="1"/>
    </xf>
    <xf numFmtId="0" fontId="0" fillId="0" borderId="6" xfId="0" applyBorder="1" applyAlignment="1">
      <alignment horizontal="center" shrinkToFit="1"/>
    </xf>
    <xf numFmtId="0" fontId="32" fillId="3" borderId="146" xfId="2" applyFill="1" applyBorder="1" applyAlignment="1">
      <alignment horizontal="center" vertical="center"/>
    </xf>
    <xf numFmtId="0" fontId="32" fillId="3" borderId="147" xfId="2" applyFill="1" applyBorder="1" applyAlignment="1">
      <alignment horizontal="center" vertical="center"/>
    </xf>
    <xf numFmtId="0" fontId="0" fillId="0" borderId="111" xfId="0" applyBorder="1" applyAlignment="1">
      <alignment horizontal="left" shrinkToFit="1"/>
    </xf>
    <xf numFmtId="0" fontId="0" fillId="0" borderId="112" xfId="0" applyBorder="1" applyAlignment="1">
      <alignment horizontal="left" shrinkToFit="1"/>
    </xf>
    <xf numFmtId="0" fontId="0" fillId="0" borderId="16" xfId="0" applyBorder="1" applyAlignment="1">
      <alignment horizontal="left" shrinkToFit="1"/>
    </xf>
    <xf numFmtId="0" fontId="0" fillId="0" borderId="0" xfId="0" applyAlignment="1">
      <alignment horizontal="left" shrinkToFit="1"/>
    </xf>
    <xf numFmtId="0" fontId="14" fillId="0" borderId="6" xfId="0" applyFont="1" applyBorder="1" applyAlignment="1">
      <alignment horizontal="left" shrinkToFit="1"/>
    </xf>
    <xf numFmtId="0" fontId="33" fillId="3" borderId="140" xfId="2" applyFont="1" applyFill="1" applyBorder="1" applyAlignment="1">
      <alignment horizontal="center" vertical="center"/>
    </xf>
    <xf numFmtId="0" fontId="33" fillId="3" borderId="141" xfId="2" applyFont="1" applyFill="1" applyBorder="1" applyAlignment="1">
      <alignment horizontal="center" vertical="center"/>
    </xf>
    <xf numFmtId="0" fontId="33" fillId="3" borderId="142" xfId="2" applyFont="1" applyFill="1" applyBorder="1" applyAlignment="1">
      <alignment horizontal="center" vertical="center"/>
    </xf>
    <xf numFmtId="0" fontId="33" fillId="3" borderId="143" xfId="2" applyFont="1" applyFill="1" applyBorder="1" applyAlignment="1">
      <alignment horizontal="center" vertical="center"/>
    </xf>
    <xf numFmtId="0" fontId="74" fillId="0" borderId="0" xfId="0" applyFont="1" applyBorder="1" applyAlignment="1">
      <alignment horizontal="center" vertical="center" shrinkToFit="1"/>
    </xf>
    <xf numFmtId="0" fontId="85" fillId="0" borderId="0" xfId="0" applyFont="1" applyAlignment="1">
      <alignment horizontal="right" vertical="center"/>
    </xf>
    <xf numFmtId="0" fontId="86" fillId="0" borderId="0" xfId="0" applyFont="1" applyAlignment="1">
      <alignment horizontal="center" vertical="center" shrinkToFit="1"/>
    </xf>
    <xf numFmtId="0" fontId="86" fillId="0" borderId="155" xfId="0" applyFont="1" applyBorder="1" applyAlignment="1">
      <alignment horizontal="center" vertical="center" shrinkToFit="1"/>
    </xf>
    <xf numFmtId="0" fontId="86" fillId="0" borderId="155" xfId="0" applyFont="1" applyBorder="1" applyAlignment="1">
      <alignment vertical="center" shrinkToFit="1"/>
    </xf>
    <xf numFmtId="0" fontId="86" fillId="0" borderId="93" xfId="0" applyFont="1" applyBorder="1" applyAlignment="1">
      <alignment horizontal="center" vertical="center" shrinkToFit="1"/>
    </xf>
    <xf numFmtId="0" fontId="86" fillId="0" borderId="93" xfId="0" applyFont="1" applyBorder="1" applyAlignment="1">
      <alignment vertical="center" shrinkToFit="1"/>
    </xf>
  </cellXfs>
  <cellStyles count="4">
    <cellStyle name="ハイパーリンク" xfId="1" builtinId="8"/>
    <cellStyle name="標準" xfId="0" builtinId="0"/>
    <cellStyle name="標準 2" xfId="3" xr:uid="{00000000-0005-0000-0000-000002000000}"/>
    <cellStyle name="標準_府県ジュニア出場者数" xfId="2" xr:uid="{00000000-0005-0000-0000-000003000000}"/>
  </cellStyles>
  <dxfs count="5">
    <dxf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153112</xdr:colOff>
      <xdr:row>63</xdr:row>
      <xdr:rowOff>25213</xdr:rowOff>
    </xdr:from>
    <xdr:to>
      <xdr:col>21</xdr:col>
      <xdr:colOff>268941</xdr:colOff>
      <xdr:row>84</xdr:row>
      <xdr:rowOff>156882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3112" y="13931713"/>
          <a:ext cx="9528770" cy="366152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lnSpc>
              <a:spcPts val="28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１． 提出期限：　　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　　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</a:t>
          </a:r>
          <a:r>
            <a:rPr lang="ja-JP" altLang="en-US" sz="2400" b="1" i="0" u="sng" strike="noStrike">
              <a:solidFill>
                <a:srgbClr val="3366FF"/>
              </a:solidFill>
              <a:latin typeface="ＭＳ Ｐ明朝"/>
              <a:ea typeface="ＭＳ Ｐ明朝"/>
            </a:rPr>
            <a:t>８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月８日（金）</a:t>
          </a:r>
          <a:r>
            <a:rPr lang="en-US" altLang="ja-JP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16:00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必着</a:t>
          </a:r>
          <a:r>
            <a:rPr lang="ja-JP" altLang="en-US" sz="16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でお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願</a:t>
          </a:r>
          <a:r>
            <a:rPr lang="ja-JP" altLang="en-US" sz="16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い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致</a:t>
          </a:r>
          <a:r>
            <a:rPr lang="ja-JP" altLang="en-US" sz="16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します</a:t>
          </a:r>
          <a:r>
            <a:rPr lang="ja-JP" altLang="en-US" sz="2400" b="0" i="0" u="sng" strike="noStrike">
              <a:solidFill>
                <a:srgbClr val="0000FF"/>
              </a:solidFill>
              <a:latin typeface="ＭＳ Ｐ明朝"/>
              <a:ea typeface="ＭＳ Ｐ明朝"/>
            </a:rPr>
            <a:t>。</a:t>
          </a:r>
          <a:endParaRPr lang="en-US" altLang="ja-JP" sz="2400" b="0" i="0" u="sng" strike="noStrike">
            <a:solidFill>
              <a:srgbClr val="0000FF"/>
            </a:solidFill>
            <a:latin typeface="ＭＳ Ｐ明朝"/>
            <a:ea typeface="ＭＳ Ｐ明朝"/>
          </a:endParaRPr>
        </a:p>
        <a:p>
          <a:pPr algn="l" rtl="1">
            <a:lnSpc>
              <a:spcPts val="2800"/>
            </a:lnSpc>
            <a:defRPr sz="1000"/>
          </a:pPr>
          <a:endParaRPr lang="ja-JP" altLang="en-US" sz="12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lnSpc>
              <a:spcPts val="20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２． 提出先：　</a:t>
          </a:r>
          <a:r>
            <a:rPr lang="ja-JP" altLang="en-US" sz="1050" b="0" i="0" strike="noStrike">
              <a:solidFill>
                <a:srgbClr val="000000"/>
              </a:solidFill>
              <a:latin typeface="ＭＳ Ｐ明朝"/>
              <a:ea typeface="ＭＳ Ｐ明朝"/>
            </a:rPr>
            <a:t>（男子部）高体連テニス専門部　</a:t>
          </a:r>
          <a:r>
            <a:rPr lang="ja-JP" altLang="en-US" sz="105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男子部総務</a:t>
          </a:r>
          <a:r>
            <a:rPr lang="ja-JP" altLang="en-US" sz="1050" b="0" i="0" strike="noStrike">
              <a:solidFill>
                <a:srgbClr val="000000"/>
              </a:solidFill>
              <a:latin typeface="ＭＳ Ｐ明朝"/>
              <a:ea typeface="ＭＳ Ｐ明朝"/>
            </a:rPr>
            <a:t>　宛　</a:t>
          </a:r>
        </a:p>
        <a:p>
          <a:pPr algn="l" rtl="1">
            <a:lnSpc>
              <a:spcPts val="20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　               （女子部）高体連テニス専門部　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女子部総務</a:t>
          </a:r>
          <a:r>
            <a:rPr lang="ja-JP" altLang="en-US" sz="1600" b="0" i="0" u="sng" strike="noStrike" baseline="0">
              <a:solidFill>
                <a:srgbClr val="000000"/>
              </a:solidFill>
              <a:latin typeface="ＭＳ Ｐ明朝"/>
              <a:ea typeface="ＭＳ Ｐ明朝"/>
            </a:rPr>
            <a:t> </a:t>
          </a:r>
          <a:r>
            <a:rPr lang="ja-JP" altLang="en-US" sz="1600" b="0" i="0" u="none" strike="noStrike">
              <a:solidFill>
                <a:srgbClr val="000000"/>
              </a:solidFill>
              <a:latin typeface="ＭＳ Ｐ明朝"/>
              <a:ea typeface="ＭＳ Ｐ明朝"/>
            </a:rPr>
            <a:t>宛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</a:t>
          </a:r>
        </a:p>
        <a:p>
          <a:pPr algn="l" rtl="1">
            <a:lnSpc>
              <a:spcPts val="20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３． 提出方法：　電子メールで送付をお願いします。（県立学校の端末からの場合、復号化後に送信）</a:t>
          </a:r>
          <a:endParaRPr lang="en-US" altLang="ja-JP" sz="16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lnSpc>
              <a:spcPts val="2000"/>
            </a:lnSpc>
            <a:defRPr sz="1000"/>
          </a:pPr>
          <a:endParaRPr lang="en-US" altLang="ja-JP" sz="1600" b="0" i="0" strike="noStrike">
            <a:solidFill>
              <a:srgbClr val="000000"/>
            </a:solidFill>
            <a:effectLst/>
            <a:latin typeface="ＭＳ Ｐ明朝"/>
            <a:ea typeface="ＭＳ Ｐ明朝"/>
            <a:cs typeface="+mn-cs"/>
          </a:endParaRPr>
        </a:p>
        <a:p>
          <a:pPr algn="l" rtl="1">
            <a:lnSpc>
              <a:spcPts val="2000"/>
            </a:lnSpc>
            <a:defRPr sz="1000"/>
          </a:pPr>
          <a:r>
            <a:rPr lang="en-US" altLang="ja-JP" sz="1600" b="0" i="0" strike="noStrike" baseline="0">
              <a:solidFill>
                <a:srgbClr val="000000"/>
              </a:solidFill>
              <a:effectLst/>
              <a:latin typeface="ＭＳ Ｐ明朝"/>
              <a:ea typeface="ＭＳ Ｐ明朝"/>
              <a:cs typeface="+mn-cs"/>
            </a:rPr>
            <a:t>      </a:t>
          </a:r>
          <a:r>
            <a:rPr lang="ja-JP" altLang="ja-JP" sz="1100" b="0" i="0">
              <a:effectLst/>
              <a:latin typeface="+mn-lt"/>
              <a:ea typeface="+mn-ea"/>
              <a:cs typeface="+mn-cs"/>
            </a:rPr>
            <a:t>女子部→</a:t>
          </a: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  </a:t>
          </a:r>
          <a:r>
            <a:rPr lang="ja-JP" altLang="ja-JP" sz="1100" b="1" i="0">
              <a:effectLst/>
              <a:latin typeface="+mn-lt"/>
              <a:ea typeface="+mn-ea"/>
              <a:cs typeface="+mn-cs"/>
            </a:rPr>
            <a:t>　</a:t>
          </a:r>
          <a:r>
            <a:rPr lang="en-US" altLang="ja-JP" sz="2800" b="1" i="0">
              <a:effectLst/>
              <a:latin typeface="+mn-lt"/>
              <a:ea typeface="+mn-ea"/>
              <a:cs typeface="+mn-cs"/>
            </a:rPr>
            <a:t>shigakokotennisg@gmail.com</a:t>
          </a:r>
          <a:endParaRPr lang="ja-JP" altLang="ja-JP" sz="6000">
            <a:effectLst/>
          </a:endParaRPr>
        </a:p>
        <a:p>
          <a:pPr algn="l" rtl="1">
            <a:lnSpc>
              <a:spcPts val="2000"/>
            </a:lnSpc>
            <a:defRPr sz="1000"/>
          </a:pPr>
          <a:endParaRPr lang="en-US" altLang="ja-JP" sz="28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４． ご不明な点がありましたら、中野　亨（石部高校）までご連絡下さい。 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rittotennisgirl@yahoo.co.jp</a:t>
          </a:r>
        </a:p>
        <a:p>
          <a:pPr algn="l" rtl="1">
            <a:lnSpc>
              <a:spcPts val="13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12</xdr:col>
      <xdr:colOff>78442</xdr:colOff>
      <xdr:row>40</xdr:row>
      <xdr:rowOff>33618</xdr:rowOff>
    </xdr:from>
    <xdr:to>
      <xdr:col>23</xdr:col>
      <xdr:colOff>1546412</xdr:colOff>
      <xdr:row>53</xdr:row>
      <xdr:rowOff>112059</xdr:rowOff>
    </xdr:to>
    <xdr:sp macro="" textlink="">
      <xdr:nvSpPr>
        <xdr:cNvPr id="1054" name="Text Box 7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5748618" y="10309412"/>
          <a:ext cx="5894294" cy="182655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1">
            <a:lnSpc>
              <a:spcPts val="19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・順位データの</a:t>
          </a:r>
          <a:r>
            <a:rPr lang="ja-JP" altLang="en-US" sz="1600" b="1" i="0" u="sng" strike="noStrike">
              <a:solidFill>
                <a:srgbClr val="000000"/>
              </a:solidFill>
              <a:latin typeface="ＭＳ Ｐ明朝"/>
              <a:ea typeface="ＭＳ Ｐ明朝"/>
            </a:rPr>
            <a:t>誤入力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が、毎回何件か発生しています。</a:t>
          </a:r>
        </a:p>
        <a:p>
          <a:pPr algn="l" rtl="1">
            <a:lnSpc>
              <a:spcPts val="1800"/>
            </a:lnSpc>
            <a:defRPr sz="1000"/>
          </a:pPr>
          <a:endParaRPr lang="ja-JP" altLang="en-US" sz="16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1">
            <a:lnSpc>
              <a:spcPts val="19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・データ数が合わない場合、すべての記録を見直す作業をしなければなりません。それをできる限り減らすために（</a:t>
          </a:r>
          <a:r>
            <a:rPr lang="ja-JP" altLang="en-US" sz="1600" b="0" i="0" u="sng" strike="noStrike">
              <a:solidFill>
                <a:srgbClr val="FF0000"/>
              </a:solidFill>
              <a:latin typeface="ＭＳ Ｐ明朝"/>
              <a:ea typeface="ＭＳ Ｐ明朝"/>
            </a:rPr>
            <a:t>ドロー番号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と</a:t>
          </a:r>
          <a:r>
            <a:rPr lang="ja-JP" altLang="en-US" sz="1600" b="0" i="0" u="sng" strike="noStrike">
              <a:solidFill>
                <a:srgbClr val="FF0000"/>
              </a:solidFill>
              <a:latin typeface="ＭＳ Ｐ明朝"/>
              <a:ea typeface="ＭＳ Ｐ明朝"/>
            </a:rPr>
            <a:t>順位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を入力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してください。</a:t>
          </a:r>
        </a:p>
        <a:p>
          <a:pPr algn="l" rtl="1">
            <a:lnSpc>
              <a:spcPts val="1800"/>
            </a:lnSpc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・当日欠席の場合も、その欄に「</a:t>
          </a:r>
          <a:r>
            <a:rPr lang="en-US" altLang="ja-JP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1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」と入力してください。</a:t>
          </a:r>
        </a:p>
        <a:p>
          <a:pPr algn="l" rtl="1">
            <a:lnSpc>
              <a:spcPts val="1700"/>
            </a:lnSpc>
            <a:defRPr sz="1000"/>
          </a:pPr>
          <a:endParaRPr lang="ja-JP" altLang="en-US" sz="16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14</xdr:col>
      <xdr:colOff>299357</xdr:colOff>
      <xdr:row>5</xdr:row>
      <xdr:rowOff>161925</xdr:rowOff>
    </xdr:from>
    <xdr:to>
      <xdr:col>23</xdr:col>
      <xdr:colOff>1143000</xdr:colOff>
      <xdr:row>8</xdr:row>
      <xdr:rowOff>228600</xdr:rowOff>
    </xdr:to>
    <xdr:sp macro="" textlink="">
      <xdr:nvSpPr>
        <xdr:cNvPr id="1076" name="Text Box 23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6810993" y="1963016"/>
          <a:ext cx="4428507" cy="1053811"/>
        </a:xfrm>
        <a:prstGeom prst="rect">
          <a:avLst/>
        </a:prstGeom>
        <a:noFill/>
        <a:ln w="19050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32004" rIns="0" bIns="0" anchor="ctr" anchorCtr="0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ドロー番号</a:t>
          </a:r>
          <a:r>
            <a:rPr lang="ja-JP" altLang="en-US" sz="1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を</a:t>
          </a:r>
          <a:r>
            <a:rPr lang="ja-JP" altLang="en-US" sz="2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必</a:t>
          </a:r>
          <a:r>
            <a:rPr lang="ja-JP" altLang="en-US" sz="1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ず</a:t>
          </a:r>
          <a:r>
            <a:rPr lang="ja-JP" altLang="en-US" sz="2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入</a:t>
          </a:r>
          <a:r>
            <a:rPr lang="ja-JP" altLang="en-US" sz="1400" b="0" i="0" strike="noStrike">
              <a:solidFill>
                <a:srgbClr val="000000"/>
              </a:solidFill>
              <a:latin typeface="ＤＦ平成明朝体W7" pitchFamily="17" charset="-128"/>
              <a:ea typeface="ＤＦ平成明朝体W7" pitchFamily="17" charset="-128"/>
            </a:rPr>
            <a:t>れてください。</a:t>
          </a:r>
        </a:p>
      </xdr:txBody>
    </xdr:sp>
    <xdr:clientData/>
  </xdr:twoCellAnchor>
  <xdr:twoCellAnchor>
    <xdr:from>
      <xdr:col>9</xdr:col>
      <xdr:colOff>381000</xdr:colOff>
      <xdr:row>12</xdr:row>
      <xdr:rowOff>13607</xdr:rowOff>
    </xdr:from>
    <xdr:to>
      <xdr:col>21</xdr:col>
      <xdr:colOff>299358</xdr:colOff>
      <xdr:row>21</xdr:row>
      <xdr:rowOff>204107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 bwMode="auto">
        <a:xfrm>
          <a:off x="4925786" y="4367893"/>
          <a:ext cx="4748893" cy="3129643"/>
        </a:xfrm>
        <a:prstGeom prst="straightConnector1">
          <a:avLst/>
        </a:prstGeom>
        <a:ln>
          <a:headEnd type="none" w="med" len="med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68034</xdr:colOff>
      <xdr:row>27</xdr:row>
      <xdr:rowOff>68035</xdr:rowOff>
    </xdr:from>
    <xdr:to>
      <xdr:col>12</xdr:col>
      <xdr:colOff>136070</xdr:colOff>
      <xdr:row>52</xdr:row>
      <xdr:rowOff>95251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34" y="8613321"/>
          <a:ext cx="5742215" cy="3429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116578</xdr:colOff>
      <xdr:row>21</xdr:row>
      <xdr:rowOff>78974</xdr:rowOff>
    </xdr:from>
    <xdr:to>
      <xdr:col>23</xdr:col>
      <xdr:colOff>1462878</xdr:colOff>
      <xdr:row>39</xdr:row>
      <xdr:rowOff>89647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6754" y="7362798"/>
          <a:ext cx="5772624" cy="28681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46978</xdr:colOff>
      <xdr:row>0</xdr:row>
      <xdr:rowOff>27408</xdr:rowOff>
    </xdr:from>
    <xdr:to>
      <xdr:col>26</xdr:col>
      <xdr:colOff>282301</xdr:colOff>
      <xdr:row>0</xdr:row>
      <xdr:rowOff>454698</xdr:rowOff>
    </xdr:to>
    <xdr:sp macro="" textlink="">
      <xdr:nvSpPr>
        <xdr:cNvPr id="2258" name="Text Box 210">
          <a:extLst>
            <a:ext uri="{FF2B5EF4-FFF2-40B4-BE49-F238E27FC236}">
              <a16:creationId xmlns:a16="http://schemas.microsoft.com/office/drawing/2014/main" id="{00000000-0008-0000-0100-0000D2080000}"/>
            </a:ext>
          </a:extLst>
        </xdr:cNvPr>
        <xdr:cNvSpPr txBox="1">
          <a:spLocks noChangeArrowheads="1"/>
        </xdr:cNvSpPr>
      </xdr:nvSpPr>
      <xdr:spPr bwMode="auto">
        <a:xfrm>
          <a:off x="5278401" y="27408"/>
          <a:ext cx="4624150" cy="427290"/>
        </a:xfrm>
        <a:prstGeom prst="rect">
          <a:avLst/>
        </a:prstGeom>
        <a:gradFill rotWithShape="1">
          <a:gsLst>
            <a:gs pos="0">
              <a:schemeClr val="accent5">
                <a:lumMod val="20000"/>
                <a:lumOff val="80000"/>
              </a:schemeClr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800" b="0" i="0" strike="noStrike">
              <a:solidFill>
                <a:srgbClr val="000000"/>
              </a:solidFill>
              <a:latin typeface="ＭＳ Ｐ明朝"/>
              <a:ea typeface="ＭＳ Ｐ明朝"/>
            </a:rPr>
            <a:t>シ　ン　グ　ル  ス</a:t>
          </a:r>
          <a:r>
            <a:rPr lang="en-US" altLang="ja-JP" sz="1800" b="0" i="0" strike="noStrike">
              <a:solidFill>
                <a:srgbClr val="000000"/>
              </a:solidFill>
              <a:latin typeface="ＭＳ Ｐ明朝"/>
              <a:ea typeface="ＭＳ Ｐ明朝"/>
            </a:rPr>
            <a:t>(U17GS)</a:t>
          </a:r>
          <a:endParaRPr lang="ja-JP" altLang="en-US" sz="18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0</xdr:row>
      <xdr:rowOff>161925</xdr:rowOff>
    </xdr:from>
    <xdr:to>
      <xdr:col>8</xdr:col>
      <xdr:colOff>2352675</xdr:colOff>
      <xdr:row>1</xdr:row>
      <xdr:rowOff>942975</xdr:rowOff>
    </xdr:to>
    <xdr:sp macro="" textlink="">
      <xdr:nvSpPr>
        <xdr:cNvPr id="4103" name="Text Box 7">
          <a:extLst>
            <a:ext uri="{FF2B5EF4-FFF2-40B4-BE49-F238E27FC236}">
              <a16:creationId xmlns:a16="http://schemas.microsoft.com/office/drawing/2014/main" id="{00000000-0008-0000-0200-000007100000}"/>
            </a:ext>
          </a:extLst>
        </xdr:cNvPr>
        <xdr:cNvSpPr txBox="1">
          <a:spLocks noChangeArrowheads="1"/>
        </xdr:cNvSpPr>
      </xdr:nvSpPr>
      <xdr:spPr bwMode="auto">
        <a:xfrm>
          <a:off x="5600700" y="161925"/>
          <a:ext cx="2257425" cy="95250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 この画面は入力完了後に表示されるコメントものです。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 入力後にデータの過不足があるかをご確認ください。</a:t>
          </a:r>
        </a:p>
      </xdr:txBody>
    </xdr:sp>
    <xdr:clientData/>
  </xdr:twoCellAnchor>
  <xdr:twoCellAnchor>
    <xdr:from>
      <xdr:col>1</xdr:col>
      <xdr:colOff>28575</xdr:colOff>
      <xdr:row>0</xdr:row>
      <xdr:rowOff>161925</xdr:rowOff>
    </xdr:from>
    <xdr:to>
      <xdr:col>6</xdr:col>
      <xdr:colOff>1409700</xdr:colOff>
      <xdr:row>1</xdr:row>
      <xdr:rowOff>600075</xdr:rowOff>
    </xdr:to>
    <xdr:sp macro="" textlink="$G$15">
      <xdr:nvSpPr>
        <xdr:cNvPr id="4108" name="Text Box 4">
          <a:extLst>
            <a:ext uri="{FF2B5EF4-FFF2-40B4-BE49-F238E27FC236}">
              <a16:creationId xmlns:a16="http://schemas.microsoft.com/office/drawing/2014/main" id="{00000000-0008-0000-0200-00000C100000}"/>
            </a:ext>
          </a:extLst>
        </xdr:cNvPr>
        <xdr:cNvSpPr txBox="1">
          <a:spLocks noChangeArrowheads="1" noTextEdit="1"/>
        </xdr:cNvSpPr>
      </xdr:nvSpPr>
      <xdr:spPr bwMode="auto">
        <a:xfrm>
          <a:off x="285750" y="57150"/>
          <a:ext cx="4124325" cy="600075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fld id="{30ABC421-0B49-4178-A11E-A36194BBFDBE}" type="TxLink">
            <a:rPr lang="en-US" altLang="ja-JP" sz="1100" b="0" i="0" u="none" strike="noStrike">
              <a:solidFill>
                <a:srgbClr val="000000"/>
              </a:solidFill>
              <a:latin typeface="ＭＳ Ｐ明朝"/>
              <a:ea typeface="ＭＳ Ｐ明朝"/>
            </a:rPr>
            <a:pPr algn="l" rtl="1">
              <a:defRPr sz="1000"/>
            </a:pPr>
            <a:t>#N/A</a:t>
          </a:fld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</xdr:row>
      <xdr:rowOff>114300</xdr:rowOff>
    </xdr:from>
    <xdr:to>
      <xdr:col>8</xdr:col>
      <xdr:colOff>104775</xdr:colOff>
      <xdr:row>3</xdr:row>
      <xdr:rowOff>38100</xdr:rowOff>
    </xdr:to>
    <xdr:sp macro="" textlink="">
      <xdr:nvSpPr>
        <xdr:cNvPr id="8193" name="AutoShape 1">
          <a:extLst>
            <a:ext uri="{FF2B5EF4-FFF2-40B4-BE49-F238E27FC236}">
              <a16:creationId xmlns:a16="http://schemas.microsoft.com/office/drawing/2014/main" id="{00000000-0008-0000-0300-000001200000}"/>
            </a:ext>
          </a:extLst>
        </xdr:cNvPr>
        <xdr:cNvSpPr>
          <a:spLocks/>
        </xdr:cNvSpPr>
      </xdr:nvSpPr>
      <xdr:spPr bwMode="auto">
        <a:xfrm>
          <a:off x="1143000" y="657225"/>
          <a:ext cx="7315200" cy="1009650"/>
        </a:xfrm>
        <a:prstGeom prst="borderCallout2">
          <a:avLst>
            <a:gd name="adj1" fmla="val 11319"/>
            <a:gd name="adj2" fmla="val -1042"/>
            <a:gd name="adj3" fmla="val 11319"/>
            <a:gd name="adj4" fmla="val -4556"/>
            <a:gd name="adj5" fmla="val 242454"/>
            <a:gd name="adj6" fmla="val -7292"/>
          </a:avLst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 type="arrow" w="med" len="med"/>
        </a:ln>
      </xdr:spPr>
      <xdr:txBody>
        <a:bodyPr vertOverflow="clip" wrap="square" lIns="36576" tIns="22860" rIns="0" bIns="22860" anchor="ctr" upright="1"/>
        <a:lstStyle/>
        <a:p>
          <a:pPr algn="l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参加選手の</a:t>
          </a:r>
          <a:r>
            <a:rPr lang="ja-JP" altLang="en-US" sz="2000" b="0" i="0" strike="noStrike">
              <a:solidFill>
                <a:srgbClr val="0000FF"/>
              </a:solidFill>
              <a:latin typeface="ＭＳ Ｐ明朝"/>
              <a:ea typeface="ＭＳ Ｐ明朝"/>
            </a:rPr>
            <a:t>整理番号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を入力して下さい。</a:t>
          </a:r>
          <a:r>
            <a:rPr lang="en-US" altLang="ja-JP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(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整理番号とは入力表！の左端の番号です。）　　　　　　　　　　　　　　　　　　　　</a:t>
          </a:r>
          <a:r>
            <a:rPr lang="ja-JP" altLang="en-US" sz="16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右斜め下の図でも確認出来ます。　</a:t>
          </a:r>
          <a:r>
            <a:rPr lang="ja-JP" altLang="en-US" sz="1600" b="0" i="0" strike="noStrike">
              <a:solidFill>
                <a:srgbClr val="000000"/>
              </a:solidFill>
              <a:latin typeface="ＭＳ Ｐ明朝"/>
              <a:ea typeface="ＭＳ Ｐ明朝"/>
            </a:rPr>
            <a:t>　→</a:t>
          </a:r>
        </a:p>
      </xdr:txBody>
    </xdr:sp>
    <xdr:clientData/>
  </xdr:twoCellAnchor>
  <xdr:twoCellAnchor>
    <xdr:from>
      <xdr:col>11</xdr:col>
      <xdr:colOff>447675</xdr:colOff>
      <xdr:row>1</xdr:row>
      <xdr:rowOff>533400</xdr:rowOff>
    </xdr:from>
    <xdr:to>
      <xdr:col>14</xdr:col>
      <xdr:colOff>447675</xdr:colOff>
      <xdr:row>4</xdr:row>
      <xdr:rowOff>28575</xdr:rowOff>
    </xdr:to>
    <xdr:sp macro="" textlink="">
      <xdr:nvSpPr>
        <xdr:cNvPr id="8197" name="Text Box 5">
          <a:extLst>
            <a:ext uri="{FF2B5EF4-FFF2-40B4-BE49-F238E27FC236}">
              <a16:creationId xmlns:a16="http://schemas.microsoft.com/office/drawing/2014/main" id="{00000000-0008-0000-0300-000005200000}"/>
            </a:ext>
          </a:extLst>
        </xdr:cNvPr>
        <xdr:cNvSpPr txBox="1">
          <a:spLocks noChangeArrowheads="1"/>
        </xdr:cNvSpPr>
      </xdr:nvSpPr>
      <xdr:spPr bwMode="auto">
        <a:xfrm>
          <a:off x="10363200" y="1076325"/>
          <a:ext cx="2057400" cy="112395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6576" tIns="22860" rIns="0" bIns="0" anchor="t" upright="1"/>
        <a:lstStyle/>
        <a:p>
          <a:pPr algn="l" rtl="1">
            <a:lnSpc>
              <a:spcPts val="17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シングルスに出場している選手</a:t>
          </a:r>
          <a:r>
            <a:rPr lang="ja-JP" altLang="en-US" sz="1200" b="0" i="0" strike="noStrike">
              <a:solidFill>
                <a:srgbClr val="000000"/>
              </a:solidFill>
              <a:latin typeface="ＭＳ Ｐ明朝"/>
              <a:ea typeface="ＭＳ Ｐ明朝"/>
            </a:rPr>
            <a:t>（ドロー番号を入力すると）</a:t>
          </a: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は、氏名の部分に</a:t>
          </a:r>
          <a:r>
            <a:rPr lang="ja-JP" altLang="en-US" sz="1400" b="0" i="0" u="sng" strike="noStrike">
              <a:solidFill>
                <a:srgbClr val="000000"/>
              </a:solidFill>
              <a:latin typeface="ＭＳ Ｐ明朝"/>
              <a:ea typeface="ＭＳ Ｐ明朝"/>
            </a:rPr>
            <a:t>網掛け</a:t>
          </a: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が入ります。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</xdr:row>
          <xdr:rowOff>0</xdr:rowOff>
        </xdr:from>
        <xdr:to>
          <xdr:col>13</xdr:col>
          <xdr:colOff>266700</xdr:colOff>
          <xdr:row>71</xdr:row>
          <xdr:rowOff>66675</xdr:rowOff>
        </xdr:to>
        <xdr:pic>
          <xdr:nvPicPr>
            <xdr:cNvPr id="8560" name="Picture 4">
              <a:extLst>
                <a:ext uri="{FF2B5EF4-FFF2-40B4-BE49-F238E27FC236}">
                  <a16:creationId xmlns:a16="http://schemas.microsoft.com/office/drawing/2014/main" id="{00000000-0008-0000-0300-00007021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表!$A$2:$F$57" spid="_x0000_s85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9725" y="2371725"/>
              <a:ext cx="2324100" cy="137826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14</xdr:row>
      <xdr:rowOff>104775</xdr:rowOff>
    </xdr:from>
    <xdr:to>
      <xdr:col>15</xdr:col>
      <xdr:colOff>85725</xdr:colOff>
      <xdr:row>25</xdr:row>
      <xdr:rowOff>9525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SpPr txBox="1">
          <a:spLocks noChangeArrowheads="1"/>
        </xdr:cNvSpPr>
      </xdr:nvSpPr>
      <xdr:spPr bwMode="auto">
        <a:xfrm>
          <a:off x="6496050" y="2657475"/>
          <a:ext cx="4276725" cy="1790700"/>
        </a:xfrm>
        <a:prstGeom prst="rect">
          <a:avLst/>
        </a:pr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４． 府県大会の参加ポイントは、シングルス・ダブルスとも、下記の表によります。</a:t>
          </a: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参加年齢１８Ｕ １６Ｕ １４Ｕ １２Ｕ ポイント１ １ ０．２５ ０．０５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関西、全国レベルの大会での参加ポイントはありません。</a:t>
          </a:r>
        </a:p>
        <a:p>
          <a:pPr algn="l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５． 初回戦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W.O.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または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N.S.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の敗者は不参加とし、０ポイントとします。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６． 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1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回戦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Bye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、２回戦敗退の場合は１回戦の得点をあたえます。２回戦以降の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Bye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の勝者は、その回戦の得点をあたえます。</a:t>
          </a:r>
        </a:p>
        <a:p>
          <a:pPr algn="l" rtl="1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７． 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W.O.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N.S.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、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RET.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や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DEF.</a:t>
          </a: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などの勝者は、勝ち上がりのポイントをあたえます。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1">
          <a:gsLst>
            <a:gs pos="0">
              <a:srgbClr val="FFCC99"/>
            </a:gs>
            <a:gs pos="100000">
              <a:srgbClr val="FFFFFF"/>
            </a:gs>
          </a:gsLst>
          <a:lin ang="5400000" scaled="1"/>
        </a:gra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higakokotennisg@yahoo.co.jp&#12288;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0"/>
    <pageSetUpPr fitToPage="1"/>
  </sheetPr>
  <dimension ref="A1:BI81"/>
  <sheetViews>
    <sheetView showGridLines="0" view="pageBreakPreview" zoomScale="70" zoomScaleNormal="100" zoomScaleSheetLayoutView="70" workbookViewId="0">
      <selection activeCell="C4" sqref="C4"/>
    </sheetView>
  </sheetViews>
  <sheetFormatPr defaultColWidth="9" defaultRowHeight="13.2"/>
  <cols>
    <col min="1" max="1" width="2.88671875" style="2" customWidth="1"/>
    <col min="2" max="2" width="4.21875" style="2" customWidth="1"/>
    <col min="3" max="3" width="5.6640625" style="2" customWidth="1"/>
    <col min="4" max="4" width="7.33203125" style="2" customWidth="1"/>
    <col min="5" max="5" width="4.6640625" style="2" customWidth="1"/>
    <col min="6" max="6" width="7.33203125" style="2" customWidth="1"/>
    <col min="7" max="7" width="9" style="2"/>
    <col min="8" max="9" width="9.21875" style="2" bestFit="1" customWidth="1"/>
    <col min="10" max="10" width="9" style="2"/>
    <col min="11" max="11" width="3.44140625" style="2" customWidth="1"/>
    <col min="12" max="12" width="2.33203125" style="2" customWidth="1"/>
    <col min="13" max="14" width="5.33203125" style="2" customWidth="1"/>
    <col min="15" max="15" width="6.6640625" style="2" customWidth="1"/>
    <col min="16" max="18" width="6.109375" style="2" customWidth="1"/>
    <col min="19" max="19" width="5.33203125" style="2" customWidth="1"/>
    <col min="20" max="20" width="3.109375" style="2" customWidth="1"/>
    <col min="21" max="22" width="4.44140625" style="2" customWidth="1"/>
    <col min="23" max="23" width="4.33203125" style="2" customWidth="1"/>
    <col min="24" max="24" width="21.21875" style="2" customWidth="1"/>
    <col min="25" max="16384" width="9" style="2"/>
  </cols>
  <sheetData>
    <row r="1" spans="1:24" ht="29.25" customHeight="1">
      <c r="C1" s="2" t="s">
        <v>205</v>
      </c>
      <c r="N1" s="8" t="s">
        <v>159</v>
      </c>
      <c r="P1" s="8"/>
    </row>
    <row r="2" spans="1:24" s="197" customFormat="1" ht="42" customHeight="1">
      <c r="A2" s="443" t="str">
        <f>C1&amp;" 順位データ入力について（お願い）"</f>
        <v>滋賀県夏季ジュニアテニス選手権大会U17GS　2025 順位データ入力について（お願い）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  <c r="T2" s="444"/>
      <c r="U2" s="444"/>
      <c r="V2" s="444"/>
      <c r="W2" s="444"/>
      <c r="X2" s="445"/>
    </row>
    <row r="3" spans="1:24" s="197" customFormat="1" ht="42" customHeight="1">
      <c r="A3" s="446"/>
      <c r="B3" s="447"/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447"/>
      <c r="P3" s="447"/>
      <c r="Q3" s="447"/>
      <c r="R3" s="447"/>
      <c r="S3" s="447"/>
      <c r="T3" s="447"/>
      <c r="U3" s="447"/>
      <c r="V3" s="447"/>
      <c r="W3" s="447"/>
      <c r="X3" s="448"/>
    </row>
    <row r="4" spans="1:24" s="197" customFormat="1" ht="21.75" customHeight="1">
      <c r="A4" s="396"/>
      <c r="B4" s="396"/>
      <c r="C4" s="396"/>
      <c r="D4" s="396"/>
      <c r="E4" s="396"/>
      <c r="F4" s="396"/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6"/>
      <c r="X4" s="396"/>
    </row>
    <row r="5" spans="1:24" ht="33">
      <c r="C5" s="16" t="s">
        <v>105</v>
      </c>
      <c r="J5" s="15" t="s">
        <v>182</v>
      </c>
    </row>
    <row r="6" spans="1:24" ht="25.5" customHeight="1">
      <c r="B6" s="80"/>
      <c r="C6" s="82" t="s">
        <v>29</v>
      </c>
      <c r="D6" s="80"/>
    </row>
    <row r="7" spans="1:24" ht="25.5" customHeight="1">
      <c r="B7" s="80" t="s">
        <v>46</v>
      </c>
      <c r="C7" s="83" t="s">
        <v>101</v>
      </c>
      <c r="D7" s="80"/>
    </row>
    <row r="8" spans="1:24" ht="25.5" customHeight="1">
      <c r="B8" s="80"/>
      <c r="C8" s="83" t="s">
        <v>114</v>
      </c>
      <c r="D8" s="80"/>
    </row>
    <row r="9" spans="1:24" ht="25.5" customHeight="1">
      <c r="B9" s="80" t="s">
        <v>34</v>
      </c>
      <c r="C9" s="80" t="s">
        <v>74</v>
      </c>
      <c r="D9" s="80"/>
    </row>
    <row r="10" spans="1:24" ht="25.5" customHeight="1">
      <c r="B10" s="80" t="s">
        <v>35</v>
      </c>
      <c r="C10" s="80" t="s">
        <v>115</v>
      </c>
      <c r="D10" s="80"/>
      <c r="E10" s="3"/>
      <c r="F10" s="3"/>
      <c r="G10" s="4"/>
    </row>
    <row r="11" spans="1:24" ht="25.5" customHeight="1">
      <c r="B11" s="80"/>
      <c r="C11" s="80" t="s">
        <v>116</v>
      </c>
      <c r="D11" s="80"/>
      <c r="E11" s="3"/>
      <c r="F11" s="3"/>
      <c r="G11" s="4"/>
    </row>
    <row r="12" spans="1:24" ht="25.5" customHeight="1">
      <c r="B12" s="80" t="s">
        <v>36</v>
      </c>
      <c r="C12" s="80" t="s">
        <v>119</v>
      </c>
      <c r="D12" s="80"/>
      <c r="E12" s="3"/>
      <c r="F12" s="3"/>
      <c r="G12" s="4"/>
      <c r="U12" s="397" t="s">
        <v>117</v>
      </c>
    </row>
    <row r="13" spans="1:24" ht="25.5" customHeight="1">
      <c r="B13" s="80" t="s">
        <v>37</v>
      </c>
      <c r="C13" s="80" t="s">
        <v>118</v>
      </c>
      <c r="D13" s="80"/>
      <c r="E13" s="3"/>
      <c r="F13" s="3"/>
      <c r="G13" s="4"/>
    </row>
    <row r="14" spans="1:24" ht="25.5" customHeight="1">
      <c r="B14" s="80" t="s">
        <v>38</v>
      </c>
      <c r="C14" s="80" t="s">
        <v>120</v>
      </c>
      <c r="D14" s="80"/>
      <c r="E14" s="3"/>
      <c r="F14" s="3"/>
      <c r="G14" s="4"/>
    </row>
    <row r="15" spans="1:24" ht="25.5" customHeight="1">
      <c r="B15" s="80" t="s">
        <v>39</v>
      </c>
      <c r="C15" s="80" t="s">
        <v>121</v>
      </c>
      <c r="D15" s="80"/>
      <c r="E15" s="3"/>
      <c r="F15" s="3"/>
      <c r="G15" s="4"/>
    </row>
    <row r="16" spans="1:24" ht="25.5" customHeight="1">
      <c r="B16" s="80"/>
      <c r="C16" s="80" t="s">
        <v>122</v>
      </c>
      <c r="D16" s="80"/>
      <c r="E16" s="3"/>
      <c r="F16" s="3"/>
      <c r="G16" s="4"/>
    </row>
    <row r="17" spans="1:61" ht="25.5" customHeight="1">
      <c r="B17" s="80" t="s">
        <v>40</v>
      </c>
      <c r="C17" s="80" t="s">
        <v>47</v>
      </c>
      <c r="D17" s="80"/>
      <c r="E17" s="3"/>
      <c r="F17" s="3"/>
      <c r="G17" s="4"/>
    </row>
    <row r="18" spans="1:61" ht="25.5" customHeight="1">
      <c r="B18" s="80" t="s">
        <v>41</v>
      </c>
      <c r="C18" s="246" t="s">
        <v>102</v>
      </c>
      <c r="D18" s="247"/>
      <c r="E18" s="248"/>
      <c r="F18" s="248"/>
      <c r="G18" s="249"/>
      <c r="H18" s="250"/>
      <c r="I18" s="250"/>
      <c r="J18" s="250"/>
      <c r="K18" s="250"/>
      <c r="L18" s="250"/>
      <c r="M18" s="250"/>
      <c r="N18" s="250"/>
      <c r="O18" s="250"/>
      <c r="P18" s="250"/>
      <c r="Q18" s="251"/>
      <c r="R18" s="318" t="s">
        <v>103</v>
      </c>
    </row>
    <row r="19" spans="1:61" ht="25.5" customHeight="1">
      <c r="B19" s="80" t="s">
        <v>42</v>
      </c>
      <c r="C19" s="80" t="s">
        <v>30</v>
      </c>
      <c r="D19" s="80"/>
      <c r="E19" s="3"/>
      <c r="F19" s="3"/>
      <c r="G19" s="4"/>
    </row>
    <row r="20" spans="1:61" ht="25.5" customHeight="1">
      <c r="B20" s="80" t="s">
        <v>43</v>
      </c>
      <c r="C20" s="80" t="s">
        <v>31</v>
      </c>
      <c r="D20" s="80"/>
      <c r="E20" s="3"/>
      <c r="F20" s="3"/>
      <c r="G20" s="4"/>
    </row>
    <row r="21" spans="1:61" ht="25.5" customHeight="1">
      <c r="B21" s="80" t="s">
        <v>44</v>
      </c>
      <c r="C21" s="246" t="s">
        <v>32</v>
      </c>
      <c r="D21" s="247"/>
      <c r="E21" s="248"/>
      <c r="F21" s="248"/>
      <c r="G21" s="249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1"/>
    </row>
    <row r="22" spans="1:61" ht="25.5" customHeight="1">
      <c r="B22" s="80" t="s">
        <v>45</v>
      </c>
      <c r="C22" s="80" t="s">
        <v>104</v>
      </c>
      <c r="D22" s="80"/>
      <c r="E22" s="3"/>
      <c r="F22" s="3"/>
      <c r="G22" s="4"/>
    </row>
    <row r="23" spans="1:61" ht="19.2">
      <c r="C23" s="80" t="s">
        <v>75</v>
      </c>
      <c r="E23" s="3"/>
      <c r="F23" s="3"/>
      <c r="G23" s="4"/>
    </row>
    <row r="24" spans="1:61" ht="6.75" customHeight="1" thickBot="1">
      <c r="E24" s="3"/>
      <c r="F24" s="3"/>
      <c r="G24" s="4"/>
    </row>
    <row r="25" spans="1:61" ht="13.8" thickTop="1">
      <c r="B25" s="69"/>
      <c r="C25" s="70"/>
      <c r="D25" s="74" t="s">
        <v>180</v>
      </c>
      <c r="E25" s="22"/>
      <c r="F25" s="22"/>
      <c r="G25" s="22"/>
      <c r="H25" s="22"/>
      <c r="I25" s="22"/>
      <c r="J25" s="22"/>
      <c r="K25" s="313"/>
      <c r="L25" s="312"/>
      <c r="M25" s="68"/>
      <c r="N25" s="68"/>
      <c r="O25" s="192"/>
      <c r="P25" s="68"/>
      <c r="Q25" s="68"/>
      <c r="R25" s="68"/>
      <c r="S25" s="68"/>
      <c r="T25" s="68"/>
      <c r="U25" s="68"/>
      <c r="V25" s="68"/>
      <c r="W25" s="68"/>
    </row>
    <row r="26" spans="1:61" s="5" customFormat="1" ht="18.75" customHeight="1">
      <c r="A26" s="455" t="s">
        <v>181</v>
      </c>
      <c r="B26" s="456"/>
      <c r="C26" s="456"/>
      <c r="D26" s="456"/>
      <c r="E26" s="456"/>
      <c r="F26" s="457"/>
      <c r="G26" s="457"/>
      <c r="H26" s="23"/>
      <c r="I26" s="23"/>
      <c r="J26" s="23"/>
      <c r="K26" s="23"/>
      <c r="L26" s="309"/>
      <c r="M26" s="23"/>
      <c r="N26" s="23"/>
      <c r="O26" s="449"/>
      <c r="P26" s="450"/>
      <c r="Q26" s="450"/>
      <c r="R26" s="450"/>
      <c r="S26" s="450"/>
      <c r="T26" s="450"/>
      <c r="U26" s="450"/>
      <c r="V26" s="23"/>
      <c r="W26" s="23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</row>
    <row r="27" spans="1:61" s="5" customFormat="1" ht="14.4">
      <c r="A27" s="458"/>
      <c r="B27" s="456"/>
      <c r="C27" s="456"/>
      <c r="D27" s="456"/>
      <c r="E27" s="456"/>
      <c r="F27" s="457"/>
      <c r="G27" s="457"/>
      <c r="H27" s="295"/>
      <c r="I27" s="295"/>
      <c r="J27" s="295"/>
      <c r="K27" s="1"/>
      <c r="L27" s="307"/>
      <c r="M27" s="306"/>
      <c r="N27" s="193"/>
      <c r="O27" s="450"/>
      <c r="P27" s="450"/>
      <c r="Q27" s="450"/>
      <c r="R27" s="450"/>
      <c r="S27" s="450"/>
      <c r="T27" s="450"/>
      <c r="U27" s="450"/>
      <c r="V27" s="1"/>
      <c r="W27" s="1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</row>
    <row r="28" spans="1:61" s="5" customFormat="1" ht="10.5" customHeight="1">
      <c r="B28" s="71"/>
      <c r="C28" s="72"/>
      <c r="D28" s="451"/>
      <c r="E28" s="84"/>
      <c r="F28" s="84"/>
      <c r="G28" s="84"/>
      <c r="H28" s="84"/>
      <c r="I28" s="84"/>
      <c r="J28" s="10"/>
      <c r="K28" s="289"/>
      <c r="L28" s="310"/>
      <c r="M28" s="306"/>
      <c r="N28" s="289"/>
      <c r="O28" s="289"/>
      <c r="P28" s="289"/>
      <c r="Q28" s="193"/>
      <c r="R28" s="193"/>
      <c r="S28" s="193"/>
      <c r="T28" s="289"/>
      <c r="U28" s="289"/>
      <c r="V28" s="1"/>
      <c r="W28" s="1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</row>
    <row r="29" spans="1:61" s="5" customFormat="1" ht="10.5" customHeight="1">
      <c r="B29" s="71"/>
      <c r="C29" s="21"/>
      <c r="D29" s="435"/>
      <c r="E29" s="240"/>
      <c r="F29" s="240"/>
      <c r="G29" s="240"/>
      <c r="H29" s="240"/>
      <c r="I29" s="240"/>
      <c r="J29" s="10"/>
      <c r="K29" s="289"/>
      <c r="L29" s="311"/>
      <c r="M29" s="306"/>
      <c r="N29" s="438"/>
      <c r="O29" s="84"/>
      <c r="P29" s="84"/>
      <c r="Q29" s="275"/>
      <c r="R29" s="84"/>
      <c r="S29" s="84"/>
      <c r="T29" s="296"/>
      <c r="U29" s="296"/>
      <c r="V29" s="1"/>
      <c r="W29" s="1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</row>
    <row r="30" spans="1:61" s="5" customFormat="1" ht="10.5" customHeight="1">
      <c r="B30" s="452"/>
      <c r="C30" s="453"/>
      <c r="D30" s="435"/>
      <c r="E30" s="240"/>
      <c r="F30" s="240"/>
      <c r="G30" s="240"/>
      <c r="H30" s="240"/>
      <c r="I30" s="240"/>
      <c r="J30" s="398"/>
      <c r="K30" s="289"/>
      <c r="L30" s="311"/>
      <c r="M30" s="306"/>
      <c r="N30" s="439"/>
      <c r="O30" s="240"/>
      <c r="P30" s="240"/>
      <c r="Q30" s="297"/>
      <c r="R30" s="286"/>
      <c r="S30" s="298"/>
      <c r="T30" s="1"/>
      <c r="U30" s="1"/>
      <c r="V30" s="1"/>
      <c r="W30" s="1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</row>
    <row r="31" spans="1:61" s="5" customFormat="1" ht="10.5" customHeight="1">
      <c r="B31" s="454"/>
      <c r="C31" s="453"/>
      <c r="D31" s="435"/>
      <c r="E31" s="240"/>
      <c r="F31" s="240"/>
      <c r="G31" s="240"/>
      <c r="H31" s="240"/>
      <c r="I31" s="240"/>
      <c r="J31" s="398"/>
      <c r="K31" s="289"/>
      <c r="L31" s="311"/>
      <c r="M31" s="306"/>
      <c r="N31" s="438"/>
      <c r="O31" s="240"/>
      <c r="P31" s="275"/>
      <c r="Q31" s="297"/>
      <c r="R31" s="286"/>
      <c r="S31" s="297"/>
      <c r="T31" s="1"/>
      <c r="U31" s="1"/>
      <c r="V31" s="23"/>
      <c r="W31" s="23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</row>
    <row r="32" spans="1:61" s="5" customFormat="1" ht="10.5" customHeight="1">
      <c r="B32" s="194"/>
      <c r="C32" s="21"/>
      <c r="D32" s="435"/>
      <c r="E32" s="240"/>
      <c r="F32" s="240"/>
      <c r="G32" s="240"/>
      <c r="H32" s="240"/>
      <c r="I32" s="240"/>
      <c r="J32" s="316"/>
      <c r="L32" s="311"/>
      <c r="M32" s="306"/>
      <c r="N32" s="439"/>
      <c r="O32" s="240"/>
      <c r="P32" s="275"/>
      <c r="Q32" s="286"/>
      <c r="R32" s="286"/>
      <c r="S32" s="286"/>
      <c r="T32" s="292"/>
      <c r="U32" s="1"/>
      <c r="V32" s="1"/>
      <c r="W32" s="1"/>
      <c r="X32" s="7"/>
      <c r="Y32" s="7"/>
      <c r="Z32" s="7"/>
      <c r="AA32" s="7"/>
      <c r="AB32" s="7" t="s">
        <v>79</v>
      </c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</row>
    <row r="33" spans="2:61" s="5" customFormat="1" ht="10.5" customHeight="1">
      <c r="B33" s="71"/>
      <c r="C33" s="21"/>
      <c r="D33" s="435"/>
      <c r="E33" s="240"/>
      <c r="F33" s="240"/>
      <c r="G33" s="240"/>
      <c r="H33" s="240"/>
      <c r="I33" s="240"/>
      <c r="J33" s="316"/>
      <c r="L33" s="311"/>
      <c r="M33" s="306"/>
      <c r="N33" s="438"/>
      <c r="O33" s="240"/>
      <c r="P33" s="299"/>
      <c r="Q33" s="286"/>
      <c r="R33" s="286"/>
      <c r="S33" s="286"/>
      <c r="T33" s="286"/>
      <c r="U33" s="23"/>
      <c r="V33" s="1"/>
      <c r="W33" s="1"/>
      <c r="X33" s="7"/>
      <c r="Y33" s="7"/>
      <c r="Z33" s="7"/>
      <c r="AA33" s="7"/>
      <c r="AB33" s="7" t="s">
        <v>67</v>
      </c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</row>
    <row r="34" spans="2:61" s="5" customFormat="1" ht="10.5" customHeight="1">
      <c r="B34" s="71"/>
      <c r="C34" s="21"/>
      <c r="D34" s="435"/>
      <c r="E34" s="240"/>
      <c r="F34" s="240"/>
      <c r="G34" s="240"/>
      <c r="H34" s="240"/>
      <c r="I34" s="240"/>
      <c r="J34" s="316"/>
      <c r="L34" s="311"/>
      <c r="M34" s="306"/>
      <c r="N34" s="439"/>
      <c r="O34" s="240"/>
      <c r="P34" s="240"/>
      <c r="Q34" s="286"/>
      <c r="R34" s="286"/>
      <c r="S34" s="300"/>
      <c r="T34" s="301"/>
      <c r="U34" s="302"/>
      <c r="V34" s="302"/>
      <c r="W34" s="302"/>
      <c r="X34" s="7"/>
      <c r="Y34" s="7"/>
      <c r="Z34" s="7"/>
      <c r="AA34" s="7" t="s">
        <v>63</v>
      </c>
      <c r="AB34" s="7" t="s">
        <v>78</v>
      </c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</row>
    <row r="35" spans="2:61" s="5" customFormat="1" ht="10.5" customHeight="1">
      <c r="B35" s="71"/>
      <c r="C35" s="21"/>
      <c r="D35" s="435"/>
      <c r="E35" s="240"/>
      <c r="F35" s="240"/>
      <c r="G35" s="240"/>
      <c r="H35" s="240"/>
      <c r="I35" s="240"/>
      <c r="J35" s="401"/>
      <c r="L35" s="311"/>
      <c r="M35" s="306"/>
      <c r="N35" s="438"/>
      <c r="O35" s="240"/>
      <c r="P35" s="240"/>
      <c r="Q35" s="286"/>
      <c r="R35" s="286"/>
      <c r="S35" s="293"/>
      <c r="T35" s="303"/>
      <c r="U35" s="302"/>
      <c r="V35" s="302"/>
      <c r="W35" s="302"/>
      <c r="X35" s="7"/>
      <c r="Y35" s="7"/>
      <c r="Z35" s="7"/>
      <c r="AA35" s="7" t="s">
        <v>67</v>
      </c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</row>
    <row r="36" spans="2:61" s="5" customFormat="1" ht="10.5" customHeight="1">
      <c r="B36" s="71"/>
      <c r="C36" s="21"/>
      <c r="D36" s="435"/>
      <c r="E36" s="240"/>
      <c r="F36" s="240"/>
      <c r="G36" s="240"/>
      <c r="H36" s="240"/>
      <c r="I36" s="240"/>
      <c r="J36" s="401"/>
      <c r="L36" s="437"/>
      <c r="M36" s="240"/>
      <c r="N36" s="439"/>
      <c r="O36" s="240"/>
      <c r="P36" s="240"/>
      <c r="Q36" s="286"/>
      <c r="R36" s="286"/>
      <c r="S36" s="286"/>
      <c r="T36" s="286"/>
      <c r="U36" s="1"/>
      <c r="V36" s="1"/>
      <c r="W36" s="1"/>
      <c r="X36" s="7"/>
      <c r="Y36" s="7"/>
      <c r="Z36" s="7"/>
      <c r="AA36" s="7">
        <v>256</v>
      </c>
      <c r="AB36" s="7"/>
      <c r="AC36" s="7" t="s">
        <v>63</v>
      </c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</row>
    <row r="37" spans="2:61" s="5" customFormat="1" ht="10.5" customHeight="1">
      <c r="B37" s="71"/>
      <c r="C37" s="21"/>
      <c r="D37" s="435"/>
      <c r="E37" s="240"/>
      <c r="F37" s="240"/>
      <c r="G37" s="240"/>
      <c r="H37" s="240"/>
      <c r="I37" s="240"/>
      <c r="J37" s="401"/>
      <c r="L37" s="437"/>
      <c r="M37" s="240"/>
      <c r="N37" s="438"/>
      <c r="O37" s="240"/>
      <c r="P37" s="240"/>
      <c r="Q37" s="286"/>
      <c r="R37" s="286"/>
      <c r="S37" s="286"/>
      <c r="T37" s="294"/>
      <c r="U37" s="1"/>
      <c r="V37" s="1"/>
      <c r="W37" s="1"/>
      <c r="X37" s="7"/>
      <c r="Y37" s="7"/>
      <c r="Z37" s="7"/>
      <c r="AA37" s="7"/>
      <c r="AB37" s="7"/>
      <c r="AC37" s="7" t="s">
        <v>67</v>
      </c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</row>
    <row r="38" spans="2:61" s="5" customFormat="1" ht="10.5" customHeight="1">
      <c r="B38" s="71"/>
      <c r="C38" s="21"/>
      <c r="D38" s="435"/>
      <c r="E38" s="240"/>
      <c r="F38" s="240"/>
      <c r="G38" s="240"/>
      <c r="H38" s="240"/>
      <c r="I38" s="240"/>
      <c r="J38" s="401"/>
      <c r="L38" s="437"/>
      <c r="M38" s="240"/>
      <c r="N38" s="439"/>
      <c r="O38" s="240"/>
      <c r="P38" s="240"/>
      <c r="Q38" s="286"/>
      <c r="R38" s="286"/>
      <c r="S38" s="286"/>
      <c r="T38" s="286"/>
      <c r="U38" s="1"/>
      <c r="V38" s="1"/>
      <c r="W38" s="1"/>
      <c r="X38" s="7"/>
      <c r="Y38" s="7"/>
      <c r="Z38" s="7"/>
      <c r="AA38" s="7"/>
      <c r="AB38" s="7"/>
      <c r="AC38" s="7">
        <v>64</v>
      </c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</row>
    <row r="39" spans="2:61" s="5" customFormat="1" ht="10.5" customHeight="1">
      <c r="B39" s="71"/>
      <c r="C39" s="21"/>
      <c r="D39" s="435"/>
      <c r="E39" s="240"/>
      <c r="F39" s="240"/>
      <c r="G39" s="240"/>
      <c r="H39" s="240"/>
      <c r="I39" s="240"/>
      <c r="J39" s="403"/>
      <c r="L39" s="437"/>
      <c r="M39" s="240"/>
      <c r="N39" s="438"/>
      <c r="O39" s="240"/>
      <c r="P39" s="240"/>
      <c r="Q39" s="286"/>
      <c r="R39" s="286"/>
      <c r="S39" s="286"/>
      <c r="T39" s="292"/>
      <c r="U39" s="1"/>
      <c r="V39" s="1"/>
      <c r="W39" s="1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</row>
    <row r="40" spans="2:61" s="5" customFormat="1" ht="10.5" customHeight="1">
      <c r="B40" s="71"/>
      <c r="C40" s="21"/>
      <c r="D40" s="435"/>
      <c r="E40" s="240"/>
      <c r="F40" s="240"/>
      <c r="G40" s="240"/>
      <c r="H40" s="240"/>
      <c r="I40" s="240"/>
      <c r="J40" s="400"/>
      <c r="L40" s="437"/>
      <c r="M40" s="240"/>
      <c r="N40" s="439"/>
      <c r="O40" s="240"/>
      <c r="P40" s="240"/>
      <c r="Q40" s="286"/>
      <c r="R40" s="294"/>
      <c r="S40" s="286"/>
      <c r="T40" s="292"/>
      <c r="U40" s="1"/>
      <c r="V40" s="1"/>
      <c r="W40" s="1"/>
      <c r="X40" s="7"/>
      <c r="Y40" s="7"/>
      <c r="Z40" s="7"/>
      <c r="AA40" s="7"/>
      <c r="AB40" s="7" t="s">
        <v>63</v>
      </c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</row>
    <row r="41" spans="2:61" s="5" customFormat="1" ht="10.5" customHeight="1">
      <c r="B41" s="71"/>
      <c r="C41" s="21"/>
      <c r="D41" s="435"/>
      <c r="E41" s="240"/>
      <c r="F41" s="240"/>
      <c r="G41" s="240"/>
      <c r="H41" s="240"/>
      <c r="I41" s="240"/>
      <c r="J41" s="400"/>
      <c r="L41" s="437"/>
      <c r="M41" s="240"/>
      <c r="N41" s="438"/>
      <c r="O41" s="240"/>
      <c r="P41" s="240"/>
      <c r="Q41" s="286"/>
      <c r="R41" s="286"/>
      <c r="S41" s="286"/>
      <c r="T41" s="292"/>
      <c r="U41" s="1"/>
      <c r="V41" s="1"/>
      <c r="W41" s="1"/>
      <c r="X41" s="7"/>
      <c r="Y41" s="7"/>
      <c r="Z41" s="7"/>
      <c r="AA41" s="7"/>
      <c r="AB41" s="7" t="s">
        <v>67</v>
      </c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</row>
    <row r="42" spans="2:61" s="5" customFormat="1" ht="10.5" customHeight="1">
      <c r="B42" s="71"/>
      <c r="C42" s="21"/>
      <c r="D42" s="435"/>
      <c r="E42" s="240"/>
      <c r="F42" s="240"/>
      <c r="G42" s="240"/>
      <c r="H42" s="240"/>
      <c r="I42" s="240"/>
      <c r="J42" s="316"/>
      <c r="L42" s="437"/>
      <c r="M42" s="240"/>
      <c r="N42" s="439"/>
      <c r="O42" s="240"/>
      <c r="P42" s="240"/>
      <c r="Q42" s="275"/>
      <c r="R42" s="275"/>
      <c r="S42" s="304"/>
      <c r="T42" s="1"/>
      <c r="U42" s="1"/>
      <c r="V42" s="1"/>
      <c r="W42" s="1"/>
      <c r="X42" s="7"/>
      <c r="Y42" s="7"/>
      <c r="Z42" s="7"/>
      <c r="AA42" s="7" t="s">
        <v>63</v>
      </c>
      <c r="AB42" s="7">
        <v>128</v>
      </c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</row>
    <row r="43" spans="2:61" s="5" customFormat="1" ht="10.5" customHeight="1">
      <c r="B43" s="71"/>
      <c r="C43" s="21"/>
      <c r="D43" s="435"/>
      <c r="E43" s="240"/>
      <c r="F43" s="240"/>
      <c r="G43" s="240"/>
      <c r="H43" s="240"/>
      <c r="I43" s="240"/>
      <c r="J43" s="337"/>
      <c r="L43" s="437"/>
      <c r="M43" s="240"/>
      <c r="N43" s="440"/>
      <c r="O43" s="240"/>
      <c r="P43" s="240"/>
      <c r="Q43" s="281"/>
      <c r="R43" s="281"/>
      <c r="S43" s="305"/>
      <c r="T43" s="1"/>
      <c r="U43" s="1"/>
      <c r="V43" s="1"/>
      <c r="W43" s="1"/>
      <c r="X43" s="7"/>
      <c r="Y43" s="7"/>
      <c r="Z43" s="7"/>
      <c r="AA43" s="7" t="s">
        <v>67</v>
      </c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</row>
    <row r="44" spans="2:61" s="5" customFormat="1" ht="10.5" customHeight="1">
      <c r="B44" s="71"/>
      <c r="C44" s="21"/>
      <c r="D44" s="435"/>
      <c r="E44" s="240"/>
      <c r="F44" s="240"/>
      <c r="G44" s="240"/>
      <c r="H44" s="240"/>
      <c r="I44" s="240"/>
      <c r="J44" s="316"/>
      <c r="L44" s="437"/>
      <c r="M44" s="1"/>
      <c r="N44" s="442"/>
      <c r="O44" s="240"/>
      <c r="P44" s="240"/>
      <c r="Q44" s="275"/>
      <c r="R44" s="240"/>
      <c r="S44" s="240"/>
      <c r="T44" s="1"/>
      <c r="U44" s="1"/>
      <c r="V44" s="1"/>
      <c r="W44" s="1"/>
      <c r="X44" s="7"/>
      <c r="Y44" s="7"/>
      <c r="Z44" s="7"/>
      <c r="AA44" s="7">
        <v>256</v>
      </c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</row>
    <row r="45" spans="2:61" s="5" customFormat="1" ht="10.5" customHeight="1">
      <c r="B45" s="71"/>
      <c r="C45" s="21"/>
      <c r="D45" s="435"/>
      <c r="E45" s="1"/>
      <c r="F45" s="336"/>
      <c r="G45" s="336"/>
      <c r="H45" s="336"/>
      <c r="I45" s="336"/>
      <c r="J45" s="316"/>
      <c r="L45" s="437"/>
      <c r="M45" s="1"/>
      <c r="N45" s="440"/>
      <c r="O45" s="240"/>
      <c r="P45" s="240"/>
      <c r="Q45" s="275"/>
      <c r="R45" s="240"/>
      <c r="S45" s="240"/>
      <c r="T45" s="1"/>
      <c r="U45" s="1"/>
      <c r="V45" s="1"/>
      <c r="W45" s="1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</row>
    <row r="46" spans="2:61" s="5" customFormat="1" ht="10.5" customHeight="1">
      <c r="B46" s="71"/>
      <c r="C46" s="21"/>
      <c r="D46" s="435"/>
      <c r="E46" s="1"/>
      <c r="F46" s="336"/>
      <c r="G46" s="408"/>
      <c r="H46" s="336"/>
      <c r="I46" s="317"/>
      <c r="J46" s="399"/>
      <c r="K46" s="1"/>
      <c r="L46" s="307"/>
      <c r="M46" s="1"/>
      <c r="N46" s="441"/>
      <c r="O46" s="240"/>
      <c r="P46" s="240"/>
      <c r="Q46" s="275"/>
      <c r="R46" s="240"/>
      <c r="S46" s="240"/>
      <c r="T46" s="1"/>
      <c r="U46" s="1"/>
      <c r="V46" s="1"/>
      <c r="W46" s="1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</row>
    <row r="47" spans="2:61" s="5" customFormat="1" ht="10.5" customHeight="1">
      <c r="B47" s="71"/>
      <c r="C47" s="20"/>
      <c r="D47" s="435"/>
      <c r="E47" s="7"/>
      <c r="F47" s="317"/>
      <c r="G47" s="336"/>
      <c r="H47" s="336"/>
      <c r="I47" s="317"/>
      <c r="J47" s="399"/>
      <c r="K47" s="7"/>
      <c r="L47" s="307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</row>
    <row r="48" spans="2:61" s="5" customFormat="1" ht="10.5" customHeight="1">
      <c r="B48" s="71"/>
      <c r="C48" s="20"/>
      <c r="D48" s="435"/>
      <c r="E48" s="1"/>
      <c r="F48" s="336"/>
      <c r="G48" s="336"/>
      <c r="H48" s="336"/>
      <c r="I48" s="317"/>
      <c r="J48" s="335"/>
      <c r="K48" s="7"/>
      <c r="L48" s="307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</row>
    <row r="49" spans="1:61" s="5" customFormat="1" ht="10.5" customHeight="1">
      <c r="B49" s="71"/>
      <c r="C49" s="20"/>
      <c r="D49" s="435"/>
      <c r="E49" s="1"/>
      <c r="F49" s="336"/>
      <c r="G49" s="336"/>
      <c r="H49" s="317"/>
      <c r="I49" s="317"/>
      <c r="J49" s="316"/>
      <c r="K49" s="7"/>
      <c r="L49" s="307"/>
      <c r="M49" s="7"/>
      <c r="N49" s="1"/>
      <c r="O49" s="1"/>
      <c r="P49" s="1"/>
      <c r="Q49" s="1"/>
      <c r="R49" s="1"/>
      <c r="S49" s="1"/>
      <c r="T49" s="1"/>
      <c r="U49" s="1"/>
      <c r="V49" s="1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</row>
    <row r="50" spans="1:61" s="5" customFormat="1" ht="10.5" customHeight="1">
      <c r="B50" s="338"/>
      <c r="C50" s="20"/>
      <c r="D50" s="435"/>
      <c r="E50" s="1"/>
      <c r="F50" s="408"/>
      <c r="G50" s="336"/>
      <c r="H50" s="317"/>
      <c r="I50" s="317"/>
      <c r="J50" s="317"/>
      <c r="K50" s="7"/>
      <c r="L50" s="30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</row>
    <row r="51" spans="1:61" s="5" customFormat="1" ht="10.5" customHeight="1">
      <c r="B51" s="407"/>
      <c r="C51" s="21"/>
      <c r="D51" s="435"/>
      <c r="E51" s="1"/>
      <c r="F51" s="336"/>
      <c r="G51" s="336"/>
      <c r="H51" s="404"/>
      <c r="I51" s="317"/>
      <c r="J51" s="405"/>
      <c r="K51" s="1"/>
      <c r="L51" s="30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</row>
    <row r="52" spans="1:61" s="5" customFormat="1" ht="10.5" customHeight="1">
      <c r="B52" s="407"/>
      <c r="C52" s="21"/>
      <c r="D52" s="435"/>
      <c r="E52" s="1"/>
      <c r="F52" s="336"/>
      <c r="G52" s="336"/>
      <c r="H52" s="336"/>
      <c r="I52" s="336"/>
      <c r="J52" s="336"/>
      <c r="K52" s="1"/>
      <c r="L52" s="30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</row>
    <row r="53" spans="1:61" s="5" customFormat="1" ht="10.5" customHeight="1" thickBot="1">
      <c r="B53" s="339"/>
      <c r="C53" s="290"/>
      <c r="D53" s="436"/>
      <c r="E53" s="291"/>
      <c r="F53" s="406"/>
      <c r="G53" s="406"/>
      <c r="H53" s="406"/>
      <c r="I53" s="406"/>
      <c r="J53" s="406"/>
      <c r="K53" s="291"/>
      <c r="L53" s="308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</row>
    <row r="54" spans="1:61" s="5" customFormat="1" ht="10.5" customHeight="1" thickTop="1">
      <c r="B54" s="296"/>
      <c r="C54" s="21"/>
      <c r="D54" s="293"/>
      <c r="E54" s="1"/>
      <c r="F54" s="336"/>
      <c r="G54" s="336"/>
      <c r="H54" s="336"/>
      <c r="I54" s="334"/>
      <c r="J54" s="336"/>
      <c r="K54" s="1"/>
      <c r="L54" s="1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</row>
    <row r="55" spans="1:61" s="5" customFormat="1" ht="7.5" customHeight="1">
      <c r="C55" s="20"/>
      <c r="D55" s="286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</row>
    <row r="56" spans="1:61" ht="19.2">
      <c r="A56" s="80"/>
      <c r="B56" s="80" t="s">
        <v>48</v>
      </c>
      <c r="C56" s="80" t="s">
        <v>66</v>
      </c>
      <c r="D56" s="80"/>
      <c r="E56" s="80"/>
    </row>
    <row r="57" spans="1:61" ht="19.2">
      <c r="A57" s="80"/>
      <c r="B57" s="80"/>
      <c r="C57" s="80" t="s">
        <v>136</v>
      </c>
      <c r="D57" s="80"/>
      <c r="E57" s="80"/>
    </row>
    <row r="58" spans="1:61" ht="19.2">
      <c r="A58" s="80"/>
      <c r="B58" s="80"/>
      <c r="C58" s="81"/>
      <c r="D58" s="80"/>
      <c r="E58" s="80"/>
    </row>
    <row r="59" spans="1:61" ht="19.2">
      <c r="A59" s="80"/>
      <c r="B59" s="80"/>
      <c r="C59" s="80" t="s">
        <v>123</v>
      </c>
      <c r="D59" s="80"/>
      <c r="E59" s="80"/>
    </row>
    <row r="60" spans="1:61" ht="10.5" customHeight="1">
      <c r="A60" s="80"/>
      <c r="B60" s="80"/>
      <c r="C60" s="80"/>
      <c r="D60" s="80"/>
      <c r="E60" s="80"/>
    </row>
    <row r="61" spans="1:61" ht="19.2">
      <c r="A61" s="80"/>
      <c r="B61" s="80" t="s">
        <v>49</v>
      </c>
      <c r="C61" s="80" t="s">
        <v>13</v>
      </c>
      <c r="D61" s="80"/>
      <c r="E61" s="80"/>
    </row>
    <row r="74" spans="4:6">
      <c r="F74" s="2" t="s">
        <v>124</v>
      </c>
    </row>
    <row r="79" spans="4:6">
      <c r="D79" s="8"/>
    </row>
    <row r="81" spans="4:4">
      <c r="D81" s="8"/>
    </row>
  </sheetData>
  <mergeCells count="31">
    <mergeCell ref="D40:D41"/>
    <mergeCell ref="L40:L41"/>
    <mergeCell ref="A2:X3"/>
    <mergeCell ref="O26:U27"/>
    <mergeCell ref="D36:D37"/>
    <mergeCell ref="D32:D33"/>
    <mergeCell ref="D34:D35"/>
    <mergeCell ref="N35:N36"/>
    <mergeCell ref="D28:D29"/>
    <mergeCell ref="N29:N30"/>
    <mergeCell ref="N31:N32"/>
    <mergeCell ref="N33:N34"/>
    <mergeCell ref="B30:C31"/>
    <mergeCell ref="D30:D31"/>
    <mergeCell ref="A26:G27"/>
    <mergeCell ref="D52:D53"/>
    <mergeCell ref="L44:L45"/>
    <mergeCell ref="D46:D47"/>
    <mergeCell ref="D48:D49"/>
    <mergeCell ref="N37:N38"/>
    <mergeCell ref="N39:N40"/>
    <mergeCell ref="N45:N46"/>
    <mergeCell ref="L38:L39"/>
    <mergeCell ref="N41:N42"/>
    <mergeCell ref="L36:L37"/>
    <mergeCell ref="D50:D51"/>
    <mergeCell ref="N43:N44"/>
    <mergeCell ref="D44:D45"/>
    <mergeCell ref="D38:D39"/>
    <mergeCell ref="D42:D43"/>
    <mergeCell ref="L42:L43"/>
  </mergeCells>
  <phoneticPr fontId="4"/>
  <hyperlinks>
    <hyperlink ref="N1" r:id="rId1" xr:uid="{00000000-0004-0000-0000-000000000000}"/>
  </hyperlinks>
  <printOptions horizontalCentered="1" verticalCentered="1"/>
  <pageMargins left="0.51181102362204722" right="0.35433070866141736" top="0.39370078740157483" bottom="0.23622047244094491" header="0.31496062992125984" footer="0.51181102362204722"/>
  <pageSetup paperSize="9" scale="62" orientation="portrait" r:id="rId2"/>
  <headerFooter alignWithMargins="0">
    <oddHeader>&amp;R&amp;D</oddHeader>
    <oddFooter>&amp;L&amp;"メイリオ,レギュラー"&amp;48&amp;K00-023女子部用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indexed="11"/>
    <pageSetUpPr fitToPage="1"/>
  </sheetPr>
  <dimension ref="A1:IP425"/>
  <sheetViews>
    <sheetView zoomScale="70" zoomScaleNormal="70" zoomScaleSheetLayoutView="100" workbookViewId="0">
      <pane xSplit="6" ySplit="2" topLeftCell="G3" activePane="bottomRight" state="frozen"/>
      <selection pane="topRight" activeCell="F13" sqref="F13"/>
      <selection pane="bottomLeft" activeCell="A2" sqref="A2"/>
      <selection pane="bottomRight"/>
    </sheetView>
  </sheetViews>
  <sheetFormatPr defaultRowHeight="16.2"/>
  <cols>
    <col min="1" max="1" width="5.21875" style="186" customWidth="1"/>
    <col min="2" max="2" width="2.33203125" style="187" hidden="1" customWidth="1"/>
    <col min="3" max="3" width="5.21875" style="188" hidden="1" customWidth="1"/>
    <col min="4" max="4" width="5.77734375" style="188" hidden="1" customWidth="1"/>
    <col min="5" max="5" width="10.77734375" style="188" customWidth="1"/>
    <col min="6" max="6" width="16.109375" style="189" customWidth="1"/>
    <col min="7" max="7" width="6.88671875" style="188" customWidth="1"/>
    <col min="8" max="8" width="3.6640625" style="188" customWidth="1"/>
    <col min="9" max="9" width="11.77734375" style="188" customWidth="1"/>
    <col min="10" max="10" width="2.44140625" style="188" customWidth="1"/>
    <col min="11" max="11" width="4.88671875" style="188" customWidth="1"/>
    <col min="12" max="13" width="3.33203125" style="188" customWidth="1"/>
    <col min="14" max="14" width="8.21875" style="188" customWidth="1"/>
    <col min="15" max="15" width="6.88671875" style="76" customWidth="1"/>
    <col min="16" max="16" width="3.77734375" style="76" customWidth="1"/>
    <col min="17" max="18" width="8.33203125" style="75" customWidth="1"/>
    <col min="19" max="19" width="3.6640625" style="75" customWidth="1"/>
    <col min="20" max="21" width="3.6640625" style="75" hidden="1" customWidth="1"/>
    <col min="22" max="26" width="3.6640625" style="75" customWidth="1"/>
    <col min="27" max="27" width="5.33203125" style="75" customWidth="1"/>
    <col min="28" max="28" width="1.109375" style="75" customWidth="1"/>
    <col min="29" max="29" width="7.21875" style="10" hidden="1" customWidth="1"/>
    <col min="30" max="30" width="5.77734375" style="75" hidden="1" customWidth="1"/>
    <col min="31" max="31" width="4.44140625" style="10" hidden="1" customWidth="1"/>
    <col min="32" max="33" width="8.33203125" style="10" hidden="1" customWidth="1"/>
    <col min="34" max="34" width="3.44140625" style="10" hidden="1" customWidth="1"/>
    <col min="35" max="35" width="3.44140625" style="191" hidden="1" customWidth="1"/>
    <col min="36" max="38" width="3.44140625" style="10" hidden="1" customWidth="1"/>
    <col min="39" max="39" width="3.44140625" style="73" hidden="1" customWidth="1"/>
    <col min="40" max="41" width="3.44140625" hidden="1" customWidth="1"/>
    <col min="42" max="42" width="19.109375" customWidth="1"/>
    <col min="43" max="45" width="2.77734375" customWidth="1"/>
  </cols>
  <sheetData>
    <row r="1" spans="1:250" ht="39" customHeight="1" thickBot="1">
      <c r="A1" s="345" t="str">
        <f>入力手順!C1&amp;"【順位入力】"</f>
        <v>滋賀県夏季ジュニアテニス選手権大会U17GS　2025【順位入力】</v>
      </c>
      <c r="B1" s="346"/>
      <c r="C1" s="347"/>
      <c r="D1" s="347"/>
      <c r="E1" s="347"/>
      <c r="F1" s="348"/>
      <c r="G1" s="347"/>
      <c r="H1" s="347"/>
      <c r="I1" s="347"/>
      <c r="J1" s="347"/>
      <c r="K1" s="347"/>
      <c r="L1" s="347"/>
      <c r="M1" s="347"/>
      <c r="N1" s="347"/>
      <c r="O1" s="349"/>
      <c r="P1" s="349">
        <v>0</v>
      </c>
      <c r="Q1" s="350">
        <f>R1*2</f>
        <v>256</v>
      </c>
      <c r="R1" s="350">
        <f>S1*2</f>
        <v>128</v>
      </c>
      <c r="S1" s="350">
        <v>64</v>
      </c>
      <c r="T1" s="350"/>
      <c r="U1" s="350"/>
      <c r="V1" s="350">
        <v>32</v>
      </c>
      <c r="W1" s="350">
        <f>V1/2</f>
        <v>16</v>
      </c>
      <c r="X1" s="350">
        <f>W1/2</f>
        <v>8</v>
      </c>
      <c r="Y1" s="350">
        <f>X1/2</f>
        <v>4</v>
      </c>
      <c r="Z1" s="350">
        <f>Y1/2</f>
        <v>2</v>
      </c>
      <c r="AA1" s="342">
        <f>Z1/2</f>
        <v>1</v>
      </c>
      <c r="AB1" s="328"/>
      <c r="AC1" s="343"/>
      <c r="AD1" s="344"/>
      <c r="AE1" s="341">
        <v>0</v>
      </c>
      <c r="AF1" s="342">
        <f>AG1*2</f>
        <v>256</v>
      </c>
      <c r="AG1" s="342">
        <f>AH1*2</f>
        <v>128</v>
      </c>
      <c r="AH1" s="342">
        <v>64</v>
      </c>
      <c r="AI1" s="342"/>
      <c r="AJ1" s="342">
        <v>32</v>
      </c>
      <c r="AK1" s="342">
        <f>AJ1/2</f>
        <v>16</v>
      </c>
      <c r="AL1" s="342">
        <f>AK1/2</f>
        <v>8</v>
      </c>
      <c r="AM1" s="342">
        <f>AL1/2</f>
        <v>4</v>
      </c>
      <c r="AN1" s="342">
        <f>AM1/2</f>
        <v>2</v>
      </c>
      <c r="AO1" s="342">
        <f>AN1/2</f>
        <v>1</v>
      </c>
      <c r="AP1" s="321"/>
      <c r="AQ1" s="321"/>
      <c r="AR1" s="321"/>
      <c r="AS1" s="321"/>
      <c r="AT1" s="321"/>
      <c r="AU1" s="321"/>
      <c r="AV1" s="321"/>
    </row>
    <row r="2" spans="1:250" ht="135.75" customHeight="1" thickBot="1">
      <c r="A2" s="355" t="s">
        <v>17</v>
      </c>
      <c r="B2" s="372" t="s">
        <v>8</v>
      </c>
      <c r="C2" s="373" t="s">
        <v>9</v>
      </c>
      <c r="D2" s="374" t="s">
        <v>50</v>
      </c>
      <c r="E2" s="356" t="s">
        <v>28</v>
      </c>
      <c r="F2" s="357" t="s">
        <v>0</v>
      </c>
      <c r="G2" s="358" t="s">
        <v>1</v>
      </c>
      <c r="H2" s="359" t="s">
        <v>2</v>
      </c>
      <c r="I2" s="360" t="s">
        <v>3</v>
      </c>
      <c r="J2" s="361" t="s">
        <v>4</v>
      </c>
      <c r="K2" s="362" t="s">
        <v>5</v>
      </c>
      <c r="L2" s="362" t="s">
        <v>6</v>
      </c>
      <c r="M2" s="363" t="s">
        <v>7</v>
      </c>
      <c r="N2" s="340" t="s">
        <v>21</v>
      </c>
      <c r="O2" s="365" t="s">
        <v>26</v>
      </c>
      <c r="P2" s="269" t="s">
        <v>27</v>
      </c>
      <c r="Q2" s="256" t="s">
        <v>64</v>
      </c>
      <c r="R2" s="262" t="s">
        <v>65</v>
      </c>
      <c r="S2" s="196" t="s">
        <v>22</v>
      </c>
      <c r="T2" s="85" t="s">
        <v>23</v>
      </c>
      <c r="U2" s="288" t="s">
        <v>93</v>
      </c>
      <c r="V2" s="351" t="s">
        <v>106</v>
      </c>
      <c r="W2" s="352" t="s">
        <v>107</v>
      </c>
      <c r="X2" s="353" t="s">
        <v>108</v>
      </c>
      <c r="Y2" s="352" t="s">
        <v>109</v>
      </c>
      <c r="Z2" s="353" t="s">
        <v>110</v>
      </c>
      <c r="AA2" s="354" t="s">
        <v>111</v>
      </c>
      <c r="AB2" s="370"/>
      <c r="AC2" s="78" t="s">
        <v>24</v>
      </c>
      <c r="AD2" s="264" t="s">
        <v>25</v>
      </c>
      <c r="AE2" s="269" t="s">
        <v>27</v>
      </c>
      <c r="AF2" s="257" t="s">
        <v>64</v>
      </c>
      <c r="AG2" s="195" t="s">
        <v>65</v>
      </c>
      <c r="AH2" s="86" t="s">
        <v>22</v>
      </c>
      <c r="AI2" s="276"/>
      <c r="AJ2" s="205" t="s">
        <v>68</v>
      </c>
      <c r="AK2" s="198" t="s">
        <v>69</v>
      </c>
      <c r="AL2" s="199" t="s">
        <v>70</v>
      </c>
      <c r="AM2" s="198" t="s">
        <v>71</v>
      </c>
      <c r="AN2" s="199" t="s">
        <v>72</v>
      </c>
      <c r="AO2" s="200" t="s">
        <v>73</v>
      </c>
      <c r="AP2" s="79" t="s">
        <v>33</v>
      </c>
      <c r="AQ2" s="321"/>
      <c r="AR2" s="321"/>
      <c r="AS2" s="321"/>
      <c r="AT2" s="321"/>
      <c r="AU2" s="321"/>
      <c r="AV2" s="321"/>
    </row>
    <row r="3" spans="1:250">
      <c r="A3" s="364">
        <v>1</v>
      </c>
      <c r="B3" s="185"/>
      <c r="C3" s="166"/>
      <c r="D3" s="166"/>
      <c r="E3" s="375"/>
      <c r="F3" s="376"/>
      <c r="G3" s="377"/>
      <c r="H3" s="378"/>
      <c r="I3" s="378"/>
      <c r="J3" s="378"/>
      <c r="K3" s="378"/>
      <c r="L3" s="378"/>
      <c r="M3" s="379"/>
      <c r="N3" s="134"/>
      <c r="O3" s="366" t="str">
        <f t="shared" ref="O3:O66" si="0">IF(SUMIF(P3:AA3,1,P$1:AA$1)=0,"",SUMIF(P3:AA3,1,P$1:AA$1))</f>
        <v/>
      </c>
      <c r="P3" s="141"/>
      <c r="Q3" s="142"/>
      <c r="R3" s="215"/>
      <c r="S3" s="143"/>
      <c r="T3" s="215"/>
      <c r="U3" s="211"/>
      <c r="V3" s="206"/>
      <c r="W3" s="215"/>
      <c r="X3" s="143"/>
      <c r="Y3" s="215"/>
      <c r="Z3" s="143"/>
      <c r="AA3" s="220"/>
      <c r="AB3" s="371"/>
      <c r="AC3" s="156"/>
      <c r="AD3" s="265"/>
      <c r="AE3" s="157"/>
      <c r="AF3" s="258"/>
      <c r="AG3" s="158"/>
      <c r="AH3" s="225"/>
      <c r="AI3" s="277"/>
      <c r="AJ3" s="229"/>
      <c r="AK3" s="143"/>
      <c r="AL3" s="234"/>
      <c r="AM3" s="143"/>
      <c r="AN3" s="234"/>
      <c r="AO3" s="201"/>
      <c r="AP3" s="159"/>
      <c r="AQ3" s="321"/>
      <c r="AR3" s="321"/>
      <c r="AS3" s="321"/>
      <c r="AT3" s="321"/>
      <c r="AU3" s="321"/>
      <c r="AV3" s="321"/>
      <c r="AW3" s="263">
        <v>1</v>
      </c>
      <c r="IP3">
        <v>1</v>
      </c>
    </row>
    <row r="4" spans="1:250">
      <c r="A4" s="364">
        <v>2</v>
      </c>
      <c r="B4" s="185"/>
      <c r="C4" s="166"/>
      <c r="D4" s="166"/>
      <c r="E4" s="393"/>
      <c r="F4" s="376"/>
      <c r="G4" s="381"/>
      <c r="H4" s="382"/>
      <c r="I4" s="382"/>
      <c r="J4" s="382"/>
      <c r="K4" s="382"/>
      <c r="L4" s="382"/>
      <c r="M4" s="383"/>
      <c r="N4" s="136"/>
      <c r="O4" s="367" t="str">
        <f t="shared" si="0"/>
        <v/>
      </c>
      <c r="P4" s="144"/>
      <c r="Q4" s="145"/>
      <c r="R4" s="216"/>
      <c r="S4" s="146"/>
      <c r="T4" s="216"/>
      <c r="U4" s="212"/>
      <c r="V4" s="207"/>
      <c r="W4" s="216"/>
      <c r="X4" s="146"/>
      <c r="Y4" s="216"/>
      <c r="Z4" s="146"/>
      <c r="AA4" s="221"/>
      <c r="AB4" s="371"/>
      <c r="AC4" s="136"/>
      <c r="AD4" s="266"/>
      <c r="AE4" s="160"/>
      <c r="AF4" s="259"/>
      <c r="AG4" s="135"/>
      <c r="AH4" s="226"/>
      <c r="AI4" s="278"/>
      <c r="AJ4" s="230"/>
      <c r="AK4" s="146"/>
      <c r="AL4" s="235"/>
      <c r="AM4" s="146"/>
      <c r="AN4" s="235"/>
      <c r="AO4" s="202"/>
      <c r="AP4" s="161"/>
      <c r="AQ4" s="321"/>
      <c r="AR4" s="321"/>
      <c r="AS4" s="321"/>
      <c r="AT4" s="321"/>
      <c r="AU4" s="321"/>
      <c r="AV4" s="321"/>
      <c r="AW4" s="263"/>
    </row>
    <row r="5" spans="1:250">
      <c r="A5" s="364">
        <v>3</v>
      </c>
      <c r="B5" s="183"/>
      <c r="C5" s="184"/>
      <c r="D5" s="184"/>
      <c r="E5" s="393"/>
      <c r="F5" s="376"/>
      <c r="G5" s="381"/>
      <c r="H5" s="382"/>
      <c r="I5" s="382"/>
      <c r="J5" s="382"/>
      <c r="K5" s="382"/>
      <c r="L5" s="382"/>
      <c r="M5" s="383"/>
      <c r="N5" s="136"/>
      <c r="O5" s="367" t="str">
        <f t="shared" si="0"/>
        <v/>
      </c>
      <c r="P5" s="144"/>
      <c r="Q5" s="145"/>
      <c r="R5" s="216"/>
      <c r="S5" s="146"/>
      <c r="T5" s="216"/>
      <c r="U5" s="212"/>
      <c r="V5" s="207"/>
      <c r="W5" s="216"/>
      <c r="X5" s="146"/>
      <c r="Y5" s="216"/>
      <c r="Z5" s="146"/>
      <c r="AA5" s="221"/>
      <c r="AB5" s="371"/>
      <c r="AC5" s="136"/>
      <c r="AD5" s="266"/>
      <c r="AE5" s="160"/>
      <c r="AF5" s="259"/>
      <c r="AG5" s="135"/>
      <c r="AH5" s="226"/>
      <c r="AI5" s="278"/>
      <c r="AJ5" s="230"/>
      <c r="AK5" s="146"/>
      <c r="AL5" s="235"/>
      <c r="AM5" s="146"/>
      <c r="AN5" s="235"/>
      <c r="AO5" s="202"/>
      <c r="AP5" s="161"/>
      <c r="AQ5" s="321"/>
      <c r="AR5" s="321"/>
      <c r="AS5" s="321"/>
      <c r="AT5" s="321"/>
      <c r="AU5" s="321"/>
      <c r="AV5" s="321"/>
    </row>
    <row r="6" spans="1:250">
      <c r="A6" s="364">
        <v>4</v>
      </c>
      <c r="B6" s="185"/>
      <c r="C6" s="166"/>
      <c r="D6" s="166"/>
      <c r="E6" s="393"/>
      <c r="F6" s="376"/>
      <c r="G6" s="381"/>
      <c r="H6" s="382"/>
      <c r="I6" s="382"/>
      <c r="J6" s="382"/>
      <c r="K6" s="382"/>
      <c r="L6" s="382"/>
      <c r="M6" s="383"/>
      <c r="N6" s="136"/>
      <c r="O6" s="367" t="str">
        <f t="shared" si="0"/>
        <v/>
      </c>
      <c r="P6" s="144"/>
      <c r="Q6" s="145"/>
      <c r="R6" s="216"/>
      <c r="S6" s="146"/>
      <c r="T6" s="216"/>
      <c r="U6" s="212"/>
      <c r="V6" s="207"/>
      <c r="W6" s="216"/>
      <c r="X6" s="146"/>
      <c r="Y6" s="216"/>
      <c r="Z6" s="146"/>
      <c r="AA6" s="221"/>
      <c r="AB6" s="371"/>
      <c r="AC6" s="136"/>
      <c r="AD6" s="266"/>
      <c r="AE6" s="160"/>
      <c r="AF6" s="259"/>
      <c r="AG6" s="135"/>
      <c r="AH6" s="226"/>
      <c r="AI6" s="278"/>
      <c r="AJ6" s="230"/>
      <c r="AK6" s="146"/>
      <c r="AL6" s="235"/>
      <c r="AM6" s="146"/>
      <c r="AN6" s="235"/>
      <c r="AO6" s="202"/>
      <c r="AP6" s="161"/>
      <c r="AQ6" s="321"/>
      <c r="AR6" s="321"/>
      <c r="AS6" s="321"/>
      <c r="AT6" s="321"/>
      <c r="AU6" s="321"/>
      <c r="AV6" s="321"/>
    </row>
    <row r="7" spans="1:250">
      <c r="A7" s="364">
        <v>5</v>
      </c>
      <c r="B7" s="183"/>
      <c r="C7" s="184"/>
      <c r="D7" s="184"/>
      <c r="E7" s="384"/>
      <c r="F7" s="385"/>
      <c r="G7" s="386"/>
      <c r="H7" s="387"/>
      <c r="I7" s="387"/>
      <c r="J7" s="387"/>
      <c r="K7" s="387"/>
      <c r="L7" s="387"/>
      <c r="M7" s="388"/>
      <c r="N7" s="138"/>
      <c r="O7" s="368" t="str">
        <f t="shared" si="0"/>
        <v/>
      </c>
      <c r="P7" s="148"/>
      <c r="Q7" s="149"/>
      <c r="R7" s="217"/>
      <c r="S7" s="150"/>
      <c r="T7" s="217"/>
      <c r="U7" s="213"/>
      <c r="V7" s="208"/>
      <c r="W7" s="217"/>
      <c r="X7" s="150"/>
      <c r="Y7" s="217"/>
      <c r="Z7" s="150"/>
      <c r="AA7" s="222"/>
      <c r="AB7" s="371"/>
      <c r="AC7" s="138"/>
      <c r="AD7" s="267"/>
      <c r="AE7" s="162"/>
      <c r="AF7" s="260"/>
      <c r="AG7" s="137"/>
      <c r="AH7" s="227"/>
      <c r="AI7" s="279"/>
      <c r="AJ7" s="231"/>
      <c r="AK7" s="150"/>
      <c r="AL7" s="236"/>
      <c r="AM7" s="150"/>
      <c r="AN7" s="236"/>
      <c r="AO7" s="203"/>
      <c r="AP7" s="163"/>
      <c r="AQ7" s="321"/>
      <c r="AR7" s="321"/>
      <c r="AS7" s="321"/>
      <c r="AT7" s="321"/>
      <c r="AU7" s="321"/>
      <c r="AV7" s="321"/>
    </row>
    <row r="8" spans="1:250">
      <c r="A8" s="364">
        <v>6</v>
      </c>
      <c r="B8" s="185"/>
      <c r="C8" s="166"/>
      <c r="D8" s="166"/>
      <c r="E8" s="402"/>
      <c r="F8" s="376"/>
      <c r="G8" s="390"/>
      <c r="H8" s="391"/>
      <c r="I8" s="391"/>
      <c r="J8" s="391"/>
      <c r="K8" s="391"/>
      <c r="L8" s="391"/>
      <c r="M8" s="392"/>
      <c r="N8" s="140"/>
      <c r="O8" s="369" t="str">
        <f t="shared" si="0"/>
        <v/>
      </c>
      <c r="P8" s="151"/>
      <c r="Q8" s="152"/>
      <c r="R8" s="218"/>
      <c r="S8" s="153"/>
      <c r="T8" s="218"/>
      <c r="U8" s="214"/>
      <c r="V8" s="209"/>
      <c r="W8" s="218"/>
      <c r="X8" s="153"/>
      <c r="Y8" s="218"/>
      <c r="Z8" s="153"/>
      <c r="AA8" s="223"/>
      <c r="AB8" s="371"/>
      <c r="AC8" s="140"/>
      <c r="AD8" s="268"/>
      <c r="AE8" s="164"/>
      <c r="AF8" s="261"/>
      <c r="AG8" s="139"/>
      <c r="AH8" s="228"/>
      <c r="AI8" s="280"/>
      <c r="AJ8" s="232"/>
      <c r="AK8" s="153"/>
      <c r="AL8" s="237"/>
      <c r="AM8" s="153"/>
      <c r="AN8" s="237"/>
      <c r="AO8" s="204"/>
      <c r="AP8" s="165"/>
      <c r="AQ8" s="321"/>
      <c r="AR8" s="321"/>
      <c r="AS8" s="321"/>
      <c r="AT8" s="321"/>
      <c r="AU8" s="321"/>
      <c r="AV8" s="321"/>
    </row>
    <row r="9" spans="1:250">
      <c r="A9" s="364">
        <v>7</v>
      </c>
      <c r="B9" s="183"/>
      <c r="C9" s="184"/>
      <c r="D9" s="184"/>
      <c r="E9" s="393"/>
      <c r="F9" s="376"/>
      <c r="G9" s="381"/>
      <c r="H9" s="382"/>
      <c r="I9" s="382"/>
      <c r="J9" s="382"/>
      <c r="K9" s="382"/>
      <c r="L9" s="382"/>
      <c r="M9" s="383"/>
      <c r="N9" s="136"/>
      <c r="O9" s="367" t="str">
        <f t="shared" si="0"/>
        <v/>
      </c>
      <c r="P9" s="144"/>
      <c r="Q9" s="145"/>
      <c r="R9" s="216"/>
      <c r="S9" s="146"/>
      <c r="T9" s="216"/>
      <c r="U9" s="212"/>
      <c r="V9" s="207"/>
      <c r="W9" s="216"/>
      <c r="X9" s="146"/>
      <c r="Y9" s="216"/>
      <c r="Z9" s="146"/>
      <c r="AA9" s="221"/>
      <c r="AB9" s="371"/>
      <c r="AC9" s="136"/>
      <c r="AD9" s="266"/>
      <c r="AE9" s="160"/>
      <c r="AF9" s="259"/>
      <c r="AG9" s="135"/>
      <c r="AH9" s="226"/>
      <c r="AI9" s="278"/>
      <c r="AJ9" s="230"/>
      <c r="AK9" s="146"/>
      <c r="AL9" s="235"/>
      <c r="AM9" s="146"/>
      <c r="AN9" s="235"/>
      <c r="AO9" s="202"/>
      <c r="AP9" s="161"/>
      <c r="AQ9" s="321"/>
      <c r="AR9" s="321"/>
      <c r="AS9" s="321"/>
      <c r="AT9" s="321"/>
      <c r="AU9" s="321"/>
      <c r="AV9" s="321"/>
    </row>
    <row r="10" spans="1:250">
      <c r="A10" s="364">
        <v>8</v>
      </c>
      <c r="B10" s="183"/>
      <c r="C10" s="184"/>
      <c r="D10" s="184"/>
      <c r="E10" s="393"/>
      <c r="F10" s="376"/>
      <c r="G10" s="381"/>
      <c r="H10" s="382"/>
      <c r="I10" s="382"/>
      <c r="J10" s="382"/>
      <c r="K10" s="382"/>
      <c r="L10" s="382"/>
      <c r="M10" s="383"/>
      <c r="N10" s="136"/>
      <c r="O10" s="367" t="str">
        <f t="shared" si="0"/>
        <v/>
      </c>
      <c r="P10" s="144"/>
      <c r="Q10" s="145"/>
      <c r="R10" s="216"/>
      <c r="S10" s="146"/>
      <c r="T10" s="216"/>
      <c r="U10" s="212"/>
      <c r="V10" s="207"/>
      <c r="W10" s="216"/>
      <c r="X10" s="146"/>
      <c r="Y10" s="216"/>
      <c r="Z10" s="146"/>
      <c r="AA10" s="221"/>
      <c r="AB10" s="371"/>
      <c r="AC10" s="136"/>
      <c r="AD10" s="266"/>
      <c r="AE10" s="160"/>
      <c r="AF10" s="259"/>
      <c r="AG10" s="135"/>
      <c r="AH10" s="226"/>
      <c r="AI10" s="278"/>
      <c r="AJ10" s="230"/>
      <c r="AK10" s="146"/>
      <c r="AL10" s="235"/>
      <c r="AM10" s="146"/>
      <c r="AN10" s="235"/>
      <c r="AO10" s="202"/>
      <c r="AP10" s="161"/>
      <c r="AQ10" s="321"/>
      <c r="AR10" s="321"/>
      <c r="AS10" s="321"/>
      <c r="AT10" s="321"/>
      <c r="AU10" s="321"/>
      <c r="AV10" s="321"/>
    </row>
    <row r="11" spans="1:250">
      <c r="A11" s="364">
        <v>9</v>
      </c>
      <c r="B11" s="185"/>
      <c r="C11" s="166"/>
      <c r="D11" s="166"/>
      <c r="E11" s="380"/>
      <c r="F11" s="376"/>
      <c r="G11" s="381"/>
      <c r="H11" s="382"/>
      <c r="I11" s="382"/>
      <c r="J11" s="382"/>
      <c r="K11" s="382"/>
      <c r="L11" s="382"/>
      <c r="M11" s="383"/>
      <c r="N11" s="136"/>
      <c r="O11" s="367" t="str">
        <f t="shared" si="0"/>
        <v/>
      </c>
      <c r="P11" s="144"/>
      <c r="Q11" s="145"/>
      <c r="R11" s="216"/>
      <c r="S11" s="146"/>
      <c r="T11" s="216"/>
      <c r="U11" s="212"/>
      <c r="V11" s="207"/>
      <c r="W11" s="216"/>
      <c r="X11" s="146"/>
      <c r="Y11" s="216"/>
      <c r="Z11" s="146"/>
      <c r="AA11" s="221"/>
      <c r="AB11" s="371"/>
      <c r="AC11" s="136"/>
      <c r="AD11" s="266"/>
      <c r="AE11" s="160"/>
      <c r="AF11" s="259"/>
      <c r="AG11" s="135"/>
      <c r="AH11" s="226"/>
      <c r="AI11" s="278"/>
      <c r="AJ11" s="230"/>
      <c r="AK11" s="146"/>
      <c r="AL11" s="235"/>
      <c r="AM11" s="146"/>
      <c r="AN11" s="235"/>
      <c r="AO11" s="202"/>
      <c r="AP11" s="161"/>
      <c r="AQ11" s="321"/>
      <c r="AR11" s="321"/>
      <c r="AS11" s="321"/>
      <c r="AT11" s="321"/>
      <c r="AU11" s="321"/>
      <c r="AV11" s="321"/>
    </row>
    <row r="12" spans="1:250">
      <c r="A12" s="364">
        <v>10</v>
      </c>
      <c r="B12" s="185"/>
      <c r="C12" s="166"/>
      <c r="D12" s="166"/>
      <c r="E12" s="384"/>
      <c r="F12" s="385"/>
      <c r="G12" s="386"/>
      <c r="H12" s="387"/>
      <c r="I12" s="387"/>
      <c r="J12" s="387"/>
      <c r="K12" s="382"/>
      <c r="L12" s="387"/>
      <c r="M12" s="388"/>
      <c r="N12" s="138"/>
      <c r="O12" s="368" t="str">
        <f t="shared" si="0"/>
        <v/>
      </c>
      <c r="P12" s="148"/>
      <c r="Q12" s="149"/>
      <c r="R12" s="217"/>
      <c r="S12" s="150"/>
      <c r="T12" s="217"/>
      <c r="U12" s="213"/>
      <c r="V12" s="208"/>
      <c r="W12" s="217"/>
      <c r="X12" s="150"/>
      <c r="Y12" s="217"/>
      <c r="Z12" s="150"/>
      <c r="AA12" s="222"/>
      <c r="AB12" s="371"/>
      <c r="AC12" s="138"/>
      <c r="AD12" s="267"/>
      <c r="AE12" s="162"/>
      <c r="AF12" s="260"/>
      <c r="AG12" s="137"/>
      <c r="AH12" s="227"/>
      <c r="AI12" s="279"/>
      <c r="AJ12" s="231"/>
      <c r="AK12" s="150"/>
      <c r="AL12" s="236"/>
      <c r="AM12" s="150"/>
      <c r="AN12" s="236"/>
      <c r="AO12" s="203"/>
      <c r="AP12" s="163"/>
      <c r="AQ12" s="321"/>
      <c r="AR12" s="321"/>
      <c r="AS12" s="321"/>
      <c r="AT12" s="321"/>
      <c r="AU12" s="321"/>
      <c r="AV12" s="321"/>
    </row>
    <row r="13" spans="1:250">
      <c r="A13" s="364">
        <v>11</v>
      </c>
      <c r="B13" s="185"/>
      <c r="C13" s="166"/>
      <c r="D13" s="166"/>
      <c r="E13" s="389"/>
      <c r="F13" s="376"/>
      <c r="G13" s="390"/>
      <c r="H13" s="391"/>
      <c r="I13" s="391"/>
      <c r="J13" s="391"/>
      <c r="K13" s="391"/>
      <c r="L13" s="391"/>
      <c r="M13" s="392"/>
      <c r="N13" s="140"/>
      <c r="O13" s="369" t="str">
        <f t="shared" si="0"/>
        <v/>
      </c>
      <c r="P13" s="151"/>
      <c r="Q13" s="152"/>
      <c r="R13" s="218"/>
      <c r="S13" s="153"/>
      <c r="T13" s="218"/>
      <c r="U13" s="214"/>
      <c r="V13" s="209"/>
      <c r="W13" s="218"/>
      <c r="X13" s="153"/>
      <c r="Y13" s="218"/>
      <c r="Z13" s="153"/>
      <c r="AA13" s="223"/>
      <c r="AB13" s="371"/>
      <c r="AC13" s="140"/>
      <c r="AD13" s="268"/>
      <c r="AE13" s="164"/>
      <c r="AF13" s="261"/>
      <c r="AG13" s="139"/>
      <c r="AH13" s="228"/>
      <c r="AI13" s="280"/>
      <c r="AJ13" s="232"/>
      <c r="AK13" s="153"/>
      <c r="AL13" s="237"/>
      <c r="AM13" s="153"/>
      <c r="AN13" s="237"/>
      <c r="AO13" s="204"/>
      <c r="AP13" s="165"/>
      <c r="AQ13" s="321"/>
      <c r="AR13" s="321"/>
      <c r="AS13" s="321"/>
      <c r="AT13" s="321"/>
      <c r="AU13" s="321"/>
      <c r="AV13" s="321"/>
    </row>
    <row r="14" spans="1:250">
      <c r="A14" s="364">
        <v>12</v>
      </c>
      <c r="B14" s="183"/>
      <c r="C14" s="184"/>
      <c r="D14" s="184"/>
      <c r="E14" s="393"/>
      <c r="F14" s="376"/>
      <c r="G14" s="381"/>
      <c r="H14" s="382"/>
      <c r="I14" s="382"/>
      <c r="J14" s="382"/>
      <c r="K14" s="382"/>
      <c r="L14" s="382"/>
      <c r="M14" s="383"/>
      <c r="N14" s="136"/>
      <c r="O14" s="367" t="str">
        <f t="shared" si="0"/>
        <v/>
      </c>
      <c r="P14" s="144"/>
      <c r="Q14" s="145"/>
      <c r="R14" s="216"/>
      <c r="S14" s="146"/>
      <c r="T14" s="216"/>
      <c r="U14" s="212"/>
      <c r="V14" s="207"/>
      <c r="W14" s="216"/>
      <c r="X14" s="146"/>
      <c r="Y14" s="216"/>
      <c r="Z14" s="146"/>
      <c r="AA14" s="221"/>
      <c r="AB14" s="371"/>
      <c r="AC14" s="136"/>
      <c r="AD14" s="266"/>
      <c r="AE14" s="160"/>
      <c r="AF14" s="259"/>
      <c r="AG14" s="135"/>
      <c r="AH14" s="226"/>
      <c r="AI14" s="278"/>
      <c r="AJ14" s="230"/>
      <c r="AK14" s="146"/>
      <c r="AL14" s="235"/>
      <c r="AM14" s="146"/>
      <c r="AN14" s="235"/>
      <c r="AO14" s="202"/>
      <c r="AP14" s="161"/>
      <c r="AQ14" s="321"/>
      <c r="AR14" s="321"/>
      <c r="AS14" s="321"/>
      <c r="AT14" s="321"/>
      <c r="AU14" s="321"/>
      <c r="AV14" s="321"/>
    </row>
    <row r="15" spans="1:250">
      <c r="A15" s="364">
        <v>13</v>
      </c>
      <c r="B15" s="183"/>
      <c r="C15" s="184"/>
      <c r="D15" s="184"/>
      <c r="E15" s="393"/>
      <c r="F15" s="376"/>
      <c r="G15" s="381"/>
      <c r="H15" s="382"/>
      <c r="I15" s="382"/>
      <c r="J15" s="382"/>
      <c r="K15" s="382"/>
      <c r="L15" s="382"/>
      <c r="M15" s="383"/>
      <c r="N15" s="136"/>
      <c r="O15" s="367" t="str">
        <f t="shared" si="0"/>
        <v/>
      </c>
      <c r="P15" s="144"/>
      <c r="Q15" s="145"/>
      <c r="R15" s="216"/>
      <c r="S15" s="146"/>
      <c r="T15" s="216"/>
      <c r="U15" s="212"/>
      <c r="V15" s="207"/>
      <c r="W15" s="216"/>
      <c r="X15" s="146"/>
      <c r="Y15" s="216"/>
      <c r="Z15" s="146"/>
      <c r="AA15" s="221"/>
      <c r="AB15" s="371"/>
      <c r="AC15" s="136"/>
      <c r="AD15" s="266"/>
      <c r="AE15" s="160"/>
      <c r="AF15" s="259"/>
      <c r="AG15" s="135"/>
      <c r="AH15" s="226"/>
      <c r="AI15" s="278"/>
      <c r="AJ15" s="230"/>
      <c r="AK15" s="146"/>
      <c r="AL15" s="235"/>
      <c r="AM15" s="146"/>
      <c r="AN15" s="235"/>
      <c r="AO15" s="202"/>
      <c r="AP15" s="161"/>
      <c r="AQ15" s="321"/>
      <c r="AR15" s="321"/>
      <c r="AS15" s="321"/>
      <c r="AT15" s="321"/>
      <c r="AU15" s="321"/>
      <c r="AV15" s="321"/>
    </row>
    <row r="16" spans="1:250">
      <c r="A16" s="364">
        <v>14</v>
      </c>
      <c r="B16" s="183"/>
      <c r="C16" s="184"/>
      <c r="D16" s="184"/>
      <c r="E16" s="393"/>
      <c r="F16" s="376"/>
      <c r="G16" s="381"/>
      <c r="H16" s="382"/>
      <c r="I16" s="382"/>
      <c r="J16" s="382"/>
      <c r="K16" s="382"/>
      <c r="L16" s="382"/>
      <c r="M16" s="383"/>
      <c r="N16" s="136"/>
      <c r="O16" s="367" t="str">
        <f t="shared" si="0"/>
        <v/>
      </c>
      <c r="P16" s="144"/>
      <c r="Q16" s="145"/>
      <c r="R16" s="216"/>
      <c r="S16" s="146"/>
      <c r="T16" s="216"/>
      <c r="U16" s="212"/>
      <c r="V16" s="207"/>
      <c r="W16" s="216"/>
      <c r="X16" s="146"/>
      <c r="Y16" s="216"/>
      <c r="Z16" s="146"/>
      <c r="AA16" s="221"/>
      <c r="AB16" s="371"/>
      <c r="AC16" s="136"/>
      <c r="AD16" s="266"/>
      <c r="AE16" s="160"/>
      <c r="AF16" s="259"/>
      <c r="AG16" s="135"/>
      <c r="AH16" s="226"/>
      <c r="AI16" s="278"/>
      <c r="AJ16" s="230"/>
      <c r="AK16" s="146"/>
      <c r="AL16" s="235"/>
      <c r="AM16" s="146"/>
      <c r="AN16" s="235"/>
      <c r="AO16" s="202"/>
      <c r="AP16" s="161"/>
      <c r="AQ16" s="321"/>
      <c r="AR16" s="321"/>
      <c r="AS16" s="321"/>
      <c r="AT16" s="321"/>
      <c r="AU16" s="321"/>
      <c r="AV16" s="321"/>
    </row>
    <row r="17" spans="1:48">
      <c r="A17" s="364">
        <v>15</v>
      </c>
      <c r="B17" s="183"/>
      <c r="C17" s="184"/>
      <c r="D17" s="184"/>
      <c r="E17" s="384"/>
      <c r="F17" s="385"/>
      <c r="G17" s="386"/>
      <c r="H17" s="387"/>
      <c r="I17" s="387"/>
      <c r="J17" s="387"/>
      <c r="K17" s="382"/>
      <c r="L17" s="387"/>
      <c r="M17" s="388"/>
      <c r="N17" s="138"/>
      <c r="O17" s="368" t="str">
        <f t="shared" si="0"/>
        <v/>
      </c>
      <c r="P17" s="148"/>
      <c r="Q17" s="149"/>
      <c r="R17" s="217"/>
      <c r="S17" s="150"/>
      <c r="T17" s="217"/>
      <c r="U17" s="213"/>
      <c r="V17" s="208"/>
      <c r="W17" s="217"/>
      <c r="X17" s="150"/>
      <c r="Y17" s="217"/>
      <c r="Z17" s="150"/>
      <c r="AA17" s="222"/>
      <c r="AB17" s="371"/>
      <c r="AC17" s="138"/>
      <c r="AD17" s="267"/>
      <c r="AE17" s="162"/>
      <c r="AF17" s="260"/>
      <c r="AG17" s="137"/>
      <c r="AH17" s="227"/>
      <c r="AI17" s="279"/>
      <c r="AJ17" s="231"/>
      <c r="AK17" s="150"/>
      <c r="AL17" s="236"/>
      <c r="AM17" s="150"/>
      <c r="AN17" s="236"/>
      <c r="AO17" s="203"/>
      <c r="AP17" s="163"/>
      <c r="AQ17" s="321"/>
      <c r="AR17" s="321"/>
      <c r="AS17" s="321"/>
      <c r="AT17" s="321"/>
      <c r="AU17" s="321"/>
      <c r="AV17" s="321"/>
    </row>
    <row r="18" spans="1:48">
      <c r="A18" s="364">
        <v>16</v>
      </c>
      <c r="B18" s="185"/>
      <c r="C18" s="166"/>
      <c r="D18" s="166"/>
      <c r="E18" s="402"/>
      <c r="F18" s="376"/>
      <c r="G18" s="390"/>
      <c r="H18" s="391"/>
      <c r="I18" s="391"/>
      <c r="J18" s="391"/>
      <c r="K18" s="391"/>
      <c r="L18" s="391"/>
      <c r="M18" s="392"/>
      <c r="N18" s="140"/>
      <c r="O18" s="369" t="str">
        <f t="shared" si="0"/>
        <v/>
      </c>
      <c r="P18" s="151"/>
      <c r="Q18" s="152"/>
      <c r="R18" s="218"/>
      <c r="S18" s="153"/>
      <c r="T18" s="218"/>
      <c r="U18" s="214"/>
      <c r="V18" s="209"/>
      <c r="W18" s="218"/>
      <c r="X18" s="153"/>
      <c r="Y18" s="218"/>
      <c r="Z18" s="153"/>
      <c r="AA18" s="223"/>
      <c r="AB18" s="371"/>
      <c r="AC18" s="140"/>
      <c r="AD18" s="268"/>
      <c r="AE18" s="164"/>
      <c r="AF18" s="261"/>
      <c r="AG18" s="139"/>
      <c r="AH18" s="228"/>
      <c r="AI18" s="280"/>
      <c r="AJ18" s="232"/>
      <c r="AK18" s="153"/>
      <c r="AL18" s="237"/>
      <c r="AM18" s="153"/>
      <c r="AN18" s="237"/>
      <c r="AO18" s="204"/>
      <c r="AP18" s="165"/>
      <c r="AQ18" s="321"/>
      <c r="AR18" s="321"/>
      <c r="AS18" s="321"/>
      <c r="AT18" s="321"/>
      <c r="AU18" s="321"/>
      <c r="AV18" s="321"/>
    </row>
    <row r="19" spans="1:48">
      <c r="A19" s="364">
        <v>17</v>
      </c>
      <c r="B19" s="185"/>
      <c r="C19" s="166"/>
      <c r="D19" s="166"/>
      <c r="E19" s="393"/>
      <c r="F19" s="376"/>
      <c r="G19" s="381"/>
      <c r="H19" s="382"/>
      <c r="I19" s="382"/>
      <c r="J19" s="382"/>
      <c r="K19" s="382"/>
      <c r="L19" s="382"/>
      <c r="M19" s="383"/>
      <c r="N19" s="136"/>
      <c r="O19" s="367" t="str">
        <f t="shared" si="0"/>
        <v/>
      </c>
      <c r="P19" s="144"/>
      <c r="Q19" s="145"/>
      <c r="R19" s="216"/>
      <c r="S19" s="146"/>
      <c r="T19" s="216"/>
      <c r="U19" s="212"/>
      <c r="V19" s="207"/>
      <c r="W19" s="216"/>
      <c r="X19" s="146"/>
      <c r="Y19" s="216"/>
      <c r="Z19" s="146"/>
      <c r="AA19" s="221"/>
      <c r="AB19" s="371"/>
      <c r="AC19" s="136"/>
      <c r="AD19" s="266"/>
      <c r="AE19" s="160"/>
      <c r="AF19" s="259"/>
      <c r="AG19" s="135"/>
      <c r="AH19" s="226"/>
      <c r="AI19" s="278"/>
      <c r="AJ19" s="230"/>
      <c r="AK19" s="146"/>
      <c r="AL19" s="235"/>
      <c r="AM19" s="146"/>
      <c r="AN19" s="235"/>
      <c r="AO19" s="202"/>
      <c r="AP19" s="161"/>
      <c r="AQ19" s="321"/>
      <c r="AR19" s="321"/>
      <c r="AS19" s="321"/>
      <c r="AT19" s="321"/>
      <c r="AU19" s="321"/>
      <c r="AV19" s="321"/>
    </row>
    <row r="20" spans="1:48">
      <c r="A20" s="364">
        <v>18</v>
      </c>
      <c r="B20" s="185"/>
      <c r="C20" s="166"/>
      <c r="D20" s="166"/>
      <c r="E20" s="393"/>
      <c r="F20" s="376"/>
      <c r="G20" s="381"/>
      <c r="H20" s="382"/>
      <c r="I20" s="382"/>
      <c r="J20" s="382"/>
      <c r="K20" s="382"/>
      <c r="L20" s="382"/>
      <c r="M20" s="383"/>
      <c r="N20" s="136"/>
      <c r="O20" s="367" t="str">
        <f t="shared" si="0"/>
        <v/>
      </c>
      <c r="P20" s="144"/>
      <c r="Q20" s="145"/>
      <c r="R20" s="216"/>
      <c r="S20" s="146"/>
      <c r="T20" s="216"/>
      <c r="U20" s="212"/>
      <c r="V20" s="207"/>
      <c r="W20" s="216"/>
      <c r="X20" s="146"/>
      <c r="Y20" s="216"/>
      <c r="Z20" s="146"/>
      <c r="AA20" s="221"/>
      <c r="AB20" s="371"/>
      <c r="AC20" s="136"/>
      <c r="AD20" s="266"/>
      <c r="AE20" s="160"/>
      <c r="AF20" s="259"/>
      <c r="AG20" s="135"/>
      <c r="AH20" s="226"/>
      <c r="AI20" s="278"/>
      <c r="AJ20" s="230"/>
      <c r="AK20" s="146"/>
      <c r="AL20" s="235"/>
      <c r="AM20" s="146"/>
      <c r="AN20" s="235"/>
      <c r="AO20" s="202"/>
      <c r="AP20" s="161"/>
      <c r="AQ20" s="321"/>
      <c r="AR20" s="321"/>
      <c r="AS20" s="321"/>
      <c r="AT20" s="321"/>
      <c r="AU20" s="321"/>
      <c r="AV20" s="321"/>
    </row>
    <row r="21" spans="1:48">
      <c r="A21" s="364">
        <v>19</v>
      </c>
      <c r="B21" s="183"/>
      <c r="C21" s="184"/>
      <c r="D21" s="184"/>
      <c r="E21" s="393"/>
      <c r="F21" s="376"/>
      <c r="G21" s="381"/>
      <c r="H21" s="382"/>
      <c r="I21" s="382"/>
      <c r="J21" s="382"/>
      <c r="K21" s="382"/>
      <c r="L21" s="382"/>
      <c r="M21" s="383"/>
      <c r="N21" s="136"/>
      <c r="O21" s="367" t="str">
        <f t="shared" si="0"/>
        <v/>
      </c>
      <c r="P21" s="144"/>
      <c r="Q21" s="145"/>
      <c r="R21" s="216"/>
      <c r="S21" s="146"/>
      <c r="T21" s="216"/>
      <c r="U21" s="212"/>
      <c r="V21" s="207"/>
      <c r="W21" s="216"/>
      <c r="X21" s="146"/>
      <c r="Y21" s="216"/>
      <c r="Z21" s="146"/>
      <c r="AA21" s="221"/>
      <c r="AB21" s="371"/>
      <c r="AC21" s="136"/>
      <c r="AD21" s="266"/>
      <c r="AE21" s="160"/>
      <c r="AF21" s="259"/>
      <c r="AG21" s="135"/>
      <c r="AH21" s="226"/>
      <c r="AI21" s="278"/>
      <c r="AJ21" s="230"/>
      <c r="AK21" s="146"/>
      <c r="AL21" s="235"/>
      <c r="AM21" s="146"/>
      <c r="AN21" s="235"/>
      <c r="AO21" s="202"/>
      <c r="AP21" s="161"/>
      <c r="AQ21" s="321"/>
      <c r="AR21" s="321"/>
      <c r="AS21" s="321"/>
      <c r="AT21" s="321"/>
      <c r="AU21" s="321"/>
      <c r="AV21" s="321"/>
    </row>
    <row r="22" spans="1:48">
      <c r="A22" s="364">
        <v>20</v>
      </c>
      <c r="B22" s="183"/>
      <c r="C22" s="184"/>
      <c r="D22" s="184"/>
      <c r="E22" s="384"/>
      <c r="F22" s="385"/>
      <c r="G22" s="386"/>
      <c r="H22" s="387"/>
      <c r="I22" s="387"/>
      <c r="J22" s="387"/>
      <c r="K22" s="382"/>
      <c r="L22" s="387"/>
      <c r="M22" s="388"/>
      <c r="N22" s="138"/>
      <c r="O22" s="368" t="str">
        <f t="shared" si="0"/>
        <v/>
      </c>
      <c r="P22" s="148"/>
      <c r="Q22" s="149"/>
      <c r="R22" s="217"/>
      <c r="S22" s="150"/>
      <c r="T22" s="217"/>
      <c r="U22" s="213"/>
      <c r="V22" s="208"/>
      <c r="W22" s="217"/>
      <c r="X22" s="150"/>
      <c r="Y22" s="217"/>
      <c r="Z22" s="150"/>
      <c r="AA22" s="222"/>
      <c r="AB22" s="371"/>
      <c r="AC22" s="138"/>
      <c r="AD22" s="267"/>
      <c r="AE22" s="162"/>
      <c r="AF22" s="260"/>
      <c r="AG22" s="137"/>
      <c r="AH22" s="227"/>
      <c r="AI22" s="279"/>
      <c r="AJ22" s="231"/>
      <c r="AK22" s="150"/>
      <c r="AL22" s="236"/>
      <c r="AM22" s="150"/>
      <c r="AN22" s="236"/>
      <c r="AO22" s="203"/>
      <c r="AP22" s="163"/>
      <c r="AQ22" s="321"/>
      <c r="AR22" s="321"/>
      <c r="AS22" s="321"/>
      <c r="AT22" s="321"/>
      <c r="AU22" s="321"/>
      <c r="AV22" s="321"/>
    </row>
    <row r="23" spans="1:48">
      <c r="A23" s="364">
        <v>21</v>
      </c>
      <c r="B23" s="183"/>
      <c r="C23" s="184"/>
      <c r="D23" s="184"/>
      <c r="E23" s="389"/>
      <c r="F23" s="376"/>
      <c r="G23" s="390"/>
      <c r="H23" s="391"/>
      <c r="I23" s="391"/>
      <c r="J23" s="391"/>
      <c r="K23" s="391"/>
      <c r="L23" s="391"/>
      <c r="M23" s="392"/>
      <c r="N23" s="140"/>
      <c r="O23" s="369" t="str">
        <f t="shared" si="0"/>
        <v/>
      </c>
      <c r="P23" s="151"/>
      <c r="Q23" s="152"/>
      <c r="R23" s="218"/>
      <c r="S23" s="153"/>
      <c r="T23" s="218"/>
      <c r="U23" s="214"/>
      <c r="V23" s="209"/>
      <c r="W23" s="218"/>
      <c r="X23" s="153"/>
      <c r="Y23" s="218"/>
      <c r="Z23" s="153"/>
      <c r="AA23" s="223"/>
      <c r="AB23" s="371"/>
      <c r="AC23" s="140"/>
      <c r="AD23" s="268"/>
      <c r="AE23" s="164"/>
      <c r="AF23" s="261"/>
      <c r="AG23" s="139"/>
      <c r="AH23" s="228"/>
      <c r="AI23" s="280"/>
      <c r="AJ23" s="232"/>
      <c r="AK23" s="153"/>
      <c r="AL23" s="237"/>
      <c r="AM23" s="153"/>
      <c r="AN23" s="237"/>
      <c r="AO23" s="204"/>
      <c r="AP23" s="165"/>
      <c r="AQ23" s="321"/>
      <c r="AR23" s="321"/>
      <c r="AS23" s="321"/>
      <c r="AT23" s="321"/>
      <c r="AU23" s="321"/>
      <c r="AV23" s="321"/>
    </row>
    <row r="24" spans="1:48">
      <c r="A24" s="364">
        <v>22</v>
      </c>
      <c r="B24" s="183"/>
      <c r="C24" s="184"/>
      <c r="D24" s="184"/>
      <c r="E24" s="393"/>
      <c r="F24" s="376"/>
      <c r="G24" s="381"/>
      <c r="H24" s="382"/>
      <c r="I24" s="382"/>
      <c r="J24" s="382"/>
      <c r="K24" s="382"/>
      <c r="L24" s="382"/>
      <c r="M24" s="383"/>
      <c r="N24" s="136"/>
      <c r="O24" s="367" t="str">
        <f t="shared" si="0"/>
        <v/>
      </c>
      <c r="P24" s="144"/>
      <c r="Q24" s="145"/>
      <c r="R24" s="216"/>
      <c r="S24" s="146"/>
      <c r="T24" s="216"/>
      <c r="U24" s="212"/>
      <c r="V24" s="207"/>
      <c r="W24" s="216"/>
      <c r="X24" s="146"/>
      <c r="Y24" s="216"/>
      <c r="Z24" s="146"/>
      <c r="AA24" s="221"/>
      <c r="AB24" s="371"/>
      <c r="AC24" s="136"/>
      <c r="AD24" s="266"/>
      <c r="AE24" s="160"/>
      <c r="AF24" s="259"/>
      <c r="AG24" s="135"/>
      <c r="AH24" s="226"/>
      <c r="AI24" s="278"/>
      <c r="AJ24" s="230"/>
      <c r="AK24" s="146"/>
      <c r="AL24" s="235"/>
      <c r="AM24" s="146"/>
      <c r="AN24" s="235"/>
      <c r="AO24" s="202"/>
      <c r="AP24" s="161"/>
      <c r="AQ24" s="321"/>
      <c r="AR24" s="321"/>
      <c r="AS24" s="321"/>
      <c r="AT24" s="321"/>
      <c r="AU24" s="321"/>
      <c r="AV24" s="321"/>
    </row>
    <row r="25" spans="1:48">
      <c r="A25" s="364">
        <v>23</v>
      </c>
      <c r="B25" s="183"/>
      <c r="C25" s="184"/>
      <c r="D25" s="184"/>
      <c r="E25" s="393"/>
      <c r="F25" s="376"/>
      <c r="G25" s="381"/>
      <c r="H25" s="382"/>
      <c r="I25" s="382"/>
      <c r="J25" s="382"/>
      <c r="K25" s="382"/>
      <c r="L25" s="382"/>
      <c r="M25" s="383"/>
      <c r="N25" s="136"/>
      <c r="O25" s="367" t="str">
        <f t="shared" si="0"/>
        <v/>
      </c>
      <c r="P25" s="144"/>
      <c r="Q25" s="145"/>
      <c r="R25" s="216"/>
      <c r="S25" s="146"/>
      <c r="T25" s="216"/>
      <c r="U25" s="212"/>
      <c r="V25" s="207"/>
      <c r="W25" s="216"/>
      <c r="X25" s="146"/>
      <c r="Y25" s="216"/>
      <c r="Z25" s="146"/>
      <c r="AA25" s="221"/>
      <c r="AB25" s="371"/>
      <c r="AC25" s="136"/>
      <c r="AD25" s="266"/>
      <c r="AE25" s="160"/>
      <c r="AF25" s="259"/>
      <c r="AG25" s="135"/>
      <c r="AH25" s="226"/>
      <c r="AI25" s="278"/>
      <c r="AJ25" s="230"/>
      <c r="AK25" s="146"/>
      <c r="AL25" s="235"/>
      <c r="AM25" s="146"/>
      <c r="AN25" s="235"/>
      <c r="AO25" s="202"/>
      <c r="AP25" s="161"/>
      <c r="AQ25" s="321"/>
      <c r="AR25" s="321"/>
      <c r="AS25" s="321"/>
      <c r="AT25" s="321"/>
      <c r="AU25" s="321"/>
      <c r="AV25" s="321"/>
    </row>
    <row r="26" spans="1:48">
      <c r="A26" s="364">
        <v>24</v>
      </c>
      <c r="B26" s="183"/>
      <c r="C26" s="184"/>
      <c r="D26" s="184"/>
      <c r="E26" s="393"/>
      <c r="F26" s="376"/>
      <c r="G26" s="381"/>
      <c r="H26" s="382"/>
      <c r="I26" s="382"/>
      <c r="J26" s="382"/>
      <c r="K26" s="382"/>
      <c r="L26" s="382"/>
      <c r="M26" s="383"/>
      <c r="N26" s="136"/>
      <c r="O26" s="367" t="str">
        <f t="shared" si="0"/>
        <v/>
      </c>
      <c r="P26" s="144"/>
      <c r="Q26" s="145"/>
      <c r="R26" s="216"/>
      <c r="S26" s="146"/>
      <c r="T26" s="216"/>
      <c r="U26" s="212"/>
      <c r="V26" s="207"/>
      <c r="W26" s="216"/>
      <c r="X26" s="146"/>
      <c r="Y26" s="216"/>
      <c r="Z26" s="146"/>
      <c r="AA26" s="221"/>
      <c r="AB26" s="371"/>
      <c r="AC26" s="136"/>
      <c r="AD26" s="266"/>
      <c r="AE26" s="160"/>
      <c r="AF26" s="259"/>
      <c r="AG26" s="135"/>
      <c r="AH26" s="226"/>
      <c r="AI26" s="278"/>
      <c r="AJ26" s="230"/>
      <c r="AK26" s="146"/>
      <c r="AL26" s="235"/>
      <c r="AM26" s="146"/>
      <c r="AN26" s="235"/>
      <c r="AO26" s="202"/>
      <c r="AP26" s="161"/>
      <c r="AQ26" s="321"/>
      <c r="AR26" s="321"/>
      <c r="AS26" s="321"/>
      <c r="AT26" s="321"/>
      <c r="AU26" s="321"/>
      <c r="AV26" s="321"/>
    </row>
    <row r="27" spans="1:48">
      <c r="A27" s="364">
        <v>25</v>
      </c>
      <c r="B27" s="183"/>
      <c r="C27" s="184"/>
      <c r="D27" s="184"/>
      <c r="E27" s="384"/>
      <c r="F27" s="385"/>
      <c r="G27" s="386"/>
      <c r="H27" s="387"/>
      <c r="I27" s="387"/>
      <c r="J27" s="387"/>
      <c r="K27" s="382"/>
      <c r="L27" s="387"/>
      <c r="M27" s="388"/>
      <c r="N27" s="138"/>
      <c r="O27" s="368" t="str">
        <f t="shared" si="0"/>
        <v/>
      </c>
      <c r="P27" s="148"/>
      <c r="Q27" s="149"/>
      <c r="R27" s="217"/>
      <c r="S27" s="150"/>
      <c r="T27" s="217"/>
      <c r="U27" s="213"/>
      <c r="V27" s="208"/>
      <c r="W27" s="217"/>
      <c r="X27" s="150"/>
      <c r="Y27" s="217"/>
      <c r="Z27" s="150"/>
      <c r="AA27" s="222"/>
      <c r="AB27" s="371"/>
      <c r="AC27" s="138"/>
      <c r="AD27" s="267"/>
      <c r="AE27" s="162"/>
      <c r="AF27" s="260"/>
      <c r="AG27" s="137"/>
      <c r="AH27" s="227"/>
      <c r="AI27" s="279"/>
      <c r="AJ27" s="231"/>
      <c r="AK27" s="150"/>
      <c r="AL27" s="236"/>
      <c r="AM27" s="150"/>
      <c r="AN27" s="236"/>
      <c r="AO27" s="203"/>
      <c r="AP27" s="163"/>
      <c r="AQ27" s="321"/>
      <c r="AR27" s="321"/>
      <c r="AS27" s="321"/>
      <c r="AT27" s="321"/>
      <c r="AU27" s="321"/>
      <c r="AV27" s="321"/>
    </row>
    <row r="28" spans="1:48">
      <c r="A28" s="364">
        <v>26</v>
      </c>
      <c r="B28" s="183"/>
      <c r="C28" s="184"/>
      <c r="D28" s="184"/>
      <c r="E28" s="389"/>
      <c r="F28" s="376"/>
      <c r="G28" s="390"/>
      <c r="H28" s="391"/>
      <c r="I28" s="391"/>
      <c r="J28" s="391"/>
      <c r="K28" s="391"/>
      <c r="L28" s="391"/>
      <c r="M28" s="392"/>
      <c r="N28" s="140"/>
      <c r="O28" s="369" t="str">
        <f t="shared" si="0"/>
        <v/>
      </c>
      <c r="P28" s="151"/>
      <c r="Q28" s="152"/>
      <c r="R28" s="218"/>
      <c r="S28" s="153"/>
      <c r="T28" s="218"/>
      <c r="U28" s="214"/>
      <c r="V28" s="209"/>
      <c r="W28" s="218"/>
      <c r="X28" s="153"/>
      <c r="Y28" s="218"/>
      <c r="Z28" s="153"/>
      <c r="AA28" s="223"/>
      <c r="AB28" s="371"/>
      <c r="AC28" s="140"/>
      <c r="AD28" s="268" t="str">
        <f t="shared" ref="AD28:AD67" si="1">IF(SUMIF(AE28:AO28,1,AE$1:AO$1)=0,"",SUMIF(AE28:AO28,1,AE$1:AO$1))</f>
        <v/>
      </c>
      <c r="AE28" s="164"/>
      <c r="AF28" s="261"/>
      <c r="AG28" s="139"/>
      <c r="AH28" s="228"/>
      <c r="AI28" s="280"/>
      <c r="AJ28" s="232"/>
      <c r="AK28" s="153"/>
      <c r="AL28" s="237"/>
      <c r="AM28" s="153"/>
      <c r="AN28" s="237"/>
      <c r="AO28" s="204"/>
      <c r="AP28" s="165"/>
      <c r="AQ28" s="321"/>
      <c r="AR28" s="321"/>
      <c r="AS28" s="321"/>
      <c r="AT28" s="321"/>
      <c r="AU28" s="321"/>
      <c r="AV28" s="321"/>
    </row>
    <row r="29" spans="1:48">
      <c r="A29" s="364">
        <v>27</v>
      </c>
      <c r="B29" s="183"/>
      <c r="C29" s="184"/>
      <c r="D29" s="184"/>
      <c r="E29" s="393"/>
      <c r="F29" s="376"/>
      <c r="G29" s="381"/>
      <c r="H29" s="382"/>
      <c r="I29" s="382"/>
      <c r="J29" s="382"/>
      <c r="K29" s="382"/>
      <c r="L29" s="382"/>
      <c r="M29" s="383"/>
      <c r="N29" s="136"/>
      <c r="O29" s="367" t="str">
        <f t="shared" si="0"/>
        <v/>
      </c>
      <c r="P29" s="144"/>
      <c r="Q29" s="145"/>
      <c r="R29" s="216"/>
      <c r="S29" s="146"/>
      <c r="T29" s="216"/>
      <c r="U29" s="212"/>
      <c r="V29" s="207"/>
      <c r="W29" s="216"/>
      <c r="X29" s="146"/>
      <c r="Y29" s="216"/>
      <c r="Z29" s="146"/>
      <c r="AA29" s="221"/>
      <c r="AB29" s="371"/>
      <c r="AC29" s="136"/>
      <c r="AD29" s="266" t="str">
        <f t="shared" si="1"/>
        <v/>
      </c>
      <c r="AE29" s="160"/>
      <c r="AF29" s="259"/>
      <c r="AG29" s="135"/>
      <c r="AH29" s="226"/>
      <c r="AI29" s="278"/>
      <c r="AJ29" s="230"/>
      <c r="AK29" s="146"/>
      <c r="AL29" s="235"/>
      <c r="AM29" s="146"/>
      <c r="AN29" s="235"/>
      <c r="AO29" s="202"/>
      <c r="AP29" s="161"/>
      <c r="AQ29" s="321"/>
      <c r="AR29" s="321"/>
      <c r="AS29" s="321"/>
      <c r="AT29" s="321"/>
      <c r="AU29" s="321"/>
      <c r="AV29" s="321"/>
    </row>
    <row r="30" spans="1:48">
      <c r="A30" s="364">
        <v>28</v>
      </c>
      <c r="B30" s="183"/>
      <c r="C30" s="184"/>
      <c r="D30" s="184"/>
      <c r="E30" s="393"/>
      <c r="F30" s="376"/>
      <c r="G30" s="381"/>
      <c r="H30" s="382"/>
      <c r="I30" s="382"/>
      <c r="J30" s="382"/>
      <c r="K30" s="382"/>
      <c r="L30" s="382"/>
      <c r="M30" s="383"/>
      <c r="N30" s="136"/>
      <c r="O30" s="367" t="str">
        <f t="shared" si="0"/>
        <v/>
      </c>
      <c r="P30" s="144"/>
      <c r="Q30" s="145"/>
      <c r="R30" s="216"/>
      <c r="S30" s="146"/>
      <c r="T30" s="216"/>
      <c r="U30" s="212"/>
      <c r="V30" s="207"/>
      <c r="W30" s="216"/>
      <c r="X30" s="146"/>
      <c r="Y30" s="216"/>
      <c r="Z30" s="146"/>
      <c r="AA30" s="221"/>
      <c r="AB30" s="371"/>
      <c r="AC30" s="136"/>
      <c r="AD30" s="266" t="str">
        <f t="shared" si="1"/>
        <v/>
      </c>
      <c r="AE30" s="160"/>
      <c r="AF30" s="259"/>
      <c r="AG30" s="135"/>
      <c r="AH30" s="226"/>
      <c r="AI30" s="278"/>
      <c r="AJ30" s="230"/>
      <c r="AK30" s="146"/>
      <c r="AL30" s="235"/>
      <c r="AM30" s="146"/>
      <c r="AN30" s="235"/>
      <c r="AO30" s="202"/>
      <c r="AP30" s="161"/>
      <c r="AQ30" s="321"/>
      <c r="AR30" s="321"/>
      <c r="AS30" s="321"/>
      <c r="AT30" s="321"/>
      <c r="AU30" s="321"/>
      <c r="AV30" s="321"/>
    </row>
    <row r="31" spans="1:48">
      <c r="A31" s="364">
        <v>29</v>
      </c>
      <c r="B31" s="183"/>
      <c r="C31" s="184"/>
      <c r="D31" s="184"/>
      <c r="E31" s="393"/>
      <c r="F31" s="376"/>
      <c r="G31" s="381"/>
      <c r="H31" s="382"/>
      <c r="I31" s="382"/>
      <c r="J31" s="382"/>
      <c r="K31" s="382"/>
      <c r="L31" s="382"/>
      <c r="M31" s="383"/>
      <c r="N31" s="136"/>
      <c r="O31" s="367" t="str">
        <f t="shared" si="0"/>
        <v/>
      </c>
      <c r="P31" s="144"/>
      <c r="Q31" s="145"/>
      <c r="R31" s="216"/>
      <c r="S31" s="146"/>
      <c r="T31" s="216"/>
      <c r="U31" s="212"/>
      <c r="V31" s="207"/>
      <c r="W31" s="216"/>
      <c r="X31" s="146"/>
      <c r="Y31" s="216"/>
      <c r="Z31" s="146"/>
      <c r="AA31" s="221"/>
      <c r="AB31" s="371"/>
      <c r="AC31" s="136"/>
      <c r="AD31" s="266" t="str">
        <f t="shared" si="1"/>
        <v/>
      </c>
      <c r="AE31" s="160"/>
      <c r="AF31" s="259"/>
      <c r="AG31" s="135"/>
      <c r="AH31" s="226"/>
      <c r="AI31" s="278"/>
      <c r="AJ31" s="230"/>
      <c r="AK31" s="146"/>
      <c r="AL31" s="235"/>
      <c r="AM31" s="146"/>
      <c r="AN31" s="235"/>
      <c r="AO31" s="202"/>
      <c r="AP31" s="161"/>
      <c r="AQ31" s="321"/>
      <c r="AR31" s="321"/>
      <c r="AS31" s="321"/>
      <c r="AT31" s="321"/>
      <c r="AU31" s="321"/>
      <c r="AV31" s="321"/>
    </row>
    <row r="32" spans="1:48">
      <c r="A32" s="364">
        <v>30</v>
      </c>
      <c r="B32" s="183"/>
      <c r="C32" s="184"/>
      <c r="D32" s="184"/>
      <c r="E32" s="384"/>
      <c r="F32" s="385"/>
      <c r="G32" s="386"/>
      <c r="H32" s="387"/>
      <c r="I32" s="387"/>
      <c r="J32" s="387"/>
      <c r="K32" s="382"/>
      <c r="L32" s="387"/>
      <c r="M32" s="388"/>
      <c r="N32" s="138"/>
      <c r="O32" s="368" t="str">
        <f t="shared" si="0"/>
        <v/>
      </c>
      <c r="P32" s="148"/>
      <c r="Q32" s="149"/>
      <c r="R32" s="217"/>
      <c r="S32" s="150"/>
      <c r="T32" s="217"/>
      <c r="U32" s="213"/>
      <c r="V32" s="208"/>
      <c r="W32" s="217"/>
      <c r="X32" s="150"/>
      <c r="Y32" s="217"/>
      <c r="Z32" s="150"/>
      <c r="AA32" s="222"/>
      <c r="AB32" s="371"/>
      <c r="AC32" s="138"/>
      <c r="AD32" s="267" t="str">
        <f t="shared" si="1"/>
        <v/>
      </c>
      <c r="AE32" s="162"/>
      <c r="AF32" s="260"/>
      <c r="AG32" s="137"/>
      <c r="AH32" s="227"/>
      <c r="AI32" s="279"/>
      <c r="AJ32" s="231"/>
      <c r="AK32" s="150"/>
      <c r="AL32" s="236"/>
      <c r="AM32" s="150"/>
      <c r="AN32" s="236"/>
      <c r="AO32" s="203"/>
      <c r="AP32" s="163"/>
      <c r="AQ32" s="321"/>
      <c r="AR32" s="321"/>
      <c r="AS32" s="321"/>
      <c r="AT32" s="321"/>
      <c r="AU32" s="321"/>
      <c r="AV32" s="321"/>
    </row>
    <row r="33" spans="1:48">
      <c r="A33" s="364">
        <v>31</v>
      </c>
      <c r="B33" s="183"/>
      <c r="C33" s="184"/>
      <c r="D33" s="184"/>
      <c r="E33" s="389"/>
      <c r="F33" s="376"/>
      <c r="G33" s="390"/>
      <c r="H33" s="391"/>
      <c r="I33" s="391"/>
      <c r="J33" s="391"/>
      <c r="K33" s="391"/>
      <c r="L33" s="391"/>
      <c r="M33" s="392"/>
      <c r="N33" s="140"/>
      <c r="O33" s="369" t="str">
        <f t="shared" si="0"/>
        <v/>
      </c>
      <c r="P33" s="151"/>
      <c r="Q33" s="152"/>
      <c r="R33" s="218"/>
      <c r="S33" s="153"/>
      <c r="T33" s="218"/>
      <c r="U33" s="214"/>
      <c r="V33" s="209"/>
      <c r="W33" s="218"/>
      <c r="X33" s="153"/>
      <c r="Y33" s="218"/>
      <c r="Z33" s="153"/>
      <c r="AA33" s="223"/>
      <c r="AB33" s="371"/>
      <c r="AC33" s="140"/>
      <c r="AD33" s="268" t="str">
        <f t="shared" si="1"/>
        <v/>
      </c>
      <c r="AE33" s="164"/>
      <c r="AF33" s="261"/>
      <c r="AG33" s="139"/>
      <c r="AH33" s="228"/>
      <c r="AI33" s="280"/>
      <c r="AJ33" s="232"/>
      <c r="AK33" s="153"/>
      <c r="AL33" s="237"/>
      <c r="AM33" s="153"/>
      <c r="AN33" s="237"/>
      <c r="AO33" s="204"/>
      <c r="AP33" s="165"/>
      <c r="AQ33" s="321"/>
      <c r="AR33" s="321"/>
      <c r="AS33" s="321"/>
      <c r="AT33" s="321"/>
      <c r="AU33" s="321"/>
      <c r="AV33" s="321"/>
    </row>
    <row r="34" spans="1:48">
      <c r="A34" s="364">
        <v>32</v>
      </c>
      <c r="B34" s="183"/>
      <c r="C34" s="184"/>
      <c r="D34" s="184"/>
      <c r="E34" s="393"/>
      <c r="F34" s="376"/>
      <c r="G34" s="381"/>
      <c r="H34" s="382"/>
      <c r="I34" s="382"/>
      <c r="J34" s="382"/>
      <c r="K34" s="382"/>
      <c r="L34" s="382"/>
      <c r="M34" s="383"/>
      <c r="N34" s="136"/>
      <c r="O34" s="367" t="str">
        <f t="shared" si="0"/>
        <v/>
      </c>
      <c r="P34" s="144"/>
      <c r="Q34" s="145"/>
      <c r="R34" s="216"/>
      <c r="S34" s="146"/>
      <c r="T34" s="216"/>
      <c r="U34" s="212"/>
      <c r="V34" s="207"/>
      <c r="W34" s="216"/>
      <c r="X34" s="146"/>
      <c r="Y34" s="216"/>
      <c r="Z34" s="146"/>
      <c r="AA34" s="221"/>
      <c r="AB34" s="371"/>
      <c r="AC34" s="136"/>
      <c r="AD34" s="266" t="str">
        <f t="shared" si="1"/>
        <v/>
      </c>
      <c r="AE34" s="160"/>
      <c r="AF34" s="259"/>
      <c r="AG34" s="135"/>
      <c r="AH34" s="226"/>
      <c r="AI34" s="278"/>
      <c r="AJ34" s="230"/>
      <c r="AK34" s="146"/>
      <c r="AL34" s="235"/>
      <c r="AM34" s="146"/>
      <c r="AN34" s="235"/>
      <c r="AO34" s="202"/>
      <c r="AP34" s="161"/>
      <c r="AQ34" s="321"/>
      <c r="AR34" s="321"/>
      <c r="AS34" s="321"/>
      <c r="AT34" s="321"/>
      <c r="AU34" s="321"/>
      <c r="AV34" s="321"/>
    </row>
    <row r="35" spans="1:48">
      <c r="A35" s="364">
        <v>33</v>
      </c>
      <c r="B35" s="183"/>
      <c r="C35" s="184"/>
      <c r="D35" s="184"/>
      <c r="E35" s="393"/>
      <c r="F35" s="376"/>
      <c r="G35" s="381"/>
      <c r="H35" s="382"/>
      <c r="I35" s="382"/>
      <c r="J35" s="382"/>
      <c r="K35" s="382"/>
      <c r="L35" s="382"/>
      <c r="M35" s="383"/>
      <c r="N35" s="136"/>
      <c r="O35" s="367" t="str">
        <f t="shared" si="0"/>
        <v/>
      </c>
      <c r="P35" s="144"/>
      <c r="Q35" s="145"/>
      <c r="R35" s="216"/>
      <c r="S35" s="146"/>
      <c r="T35" s="216"/>
      <c r="U35" s="212"/>
      <c r="V35" s="207"/>
      <c r="W35" s="216"/>
      <c r="X35" s="146"/>
      <c r="Y35" s="216"/>
      <c r="Z35" s="146"/>
      <c r="AA35" s="221"/>
      <c r="AB35" s="371"/>
      <c r="AC35" s="136"/>
      <c r="AD35" s="266" t="str">
        <f t="shared" si="1"/>
        <v/>
      </c>
      <c r="AE35" s="160"/>
      <c r="AF35" s="259"/>
      <c r="AG35" s="135"/>
      <c r="AH35" s="226"/>
      <c r="AI35" s="278"/>
      <c r="AJ35" s="230"/>
      <c r="AK35" s="146"/>
      <c r="AL35" s="235"/>
      <c r="AM35" s="146"/>
      <c r="AN35" s="235"/>
      <c r="AO35" s="202"/>
      <c r="AP35" s="161"/>
      <c r="AQ35" s="321"/>
      <c r="AR35" s="321"/>
      <c r="AS35" s="321"/>
      <c r="AT35" s="321"/>
      <c r="AU35" s="321"/>
      <c r="AV35" s="321"/>
    </row>
    <row r="36" spans="1:48">
      <c r="A36" s="364">
        <v>34</v>
      </c>
      <c r="B36" s="183"/>
      <c r="C36" s="184"/>
      <c r="D36" s="184"/>
      <c r="E36" s="393"/>
      <c r="F36" s="376"/>
      <c r="G36" s="381"/>
      <c r="H36" s="382"/>
      <c r="I36" s="382"/>
      <c r="J36" s="382"/>
      <c r="K36" s="382"/>
      <c r="L36" s="382"/>
      <c r="M36" s="383"/>
      <c r="N36" s="136"/>
      <c r="O36" s="367" t="str">
        <f t="shared" si="0"/>
        <v/>
      </c>
      <c r="P36" s="144"/>
      <c r="Q36" s="145"/>
      <c r="R36" s="216"/>
      <c r="S36" s="146"/>
      <c r="T36" s="216"/>
      <c r="U36" s="212"/>
      <c r="V36" s="207"/>
      <c r="W36" s="216"/>
      <c r="X36" s="146"/>
      <c r="Y36" s="216"/>
      <c r="Z36" s="146"/>
      <c r="AA36" s="221"/>
      <c r="AB36" s="371"/>
      <c r="AC36" s="136"/>
      <c r="AD36" s="266" t="str">
        <f t="shared" si="1"/>
        <v/>
      </c>
      <c r="AE36" s="160"/>
      <c r="AF36" s="259"/>
      <c r="AG36" s="135"/>
      <c r="AH36" s="226"/>
      <c r="AI36" s="278"/>
      <c r="AJ36" s="230"/>
      <c r="AK36" s="146"/>
      <c r="AL36" s="235"/>
      <c r="AM36" s="146"/>
      <c r="AN36" s="235"/>
      <c r="AO36" s="202"/>
      <c r="AP36" s="161"/>
      <c r="AQ36" s="321"/>
      <c r="AR36" s="321"/>
      <c r="AS36" s="321"/>
      <c r="AT36" s="321"/>
      <c r="AU36" s="321"/>
      <c r="AV36" s="321"/>
    </row>
    <row r="37" spans="1:48">
      <c r="A37" s="364">
        <v>35</v>
      </c>
      <c r="B37" s="183"/>
      <c r="C37" s="184"/>
      <c r="D37" s="184"/>
      <c r="E37" s="384"/>
      <c r="F37" s="385"/>
      <c r="G37" s="386"/>
      <c r="H37" s="387"/>
      <c r="I37" s="387"/>
      <c r="J37" s="387"/>
      <c r="K37" s="382"/>
      <c r="L37" s="387"/>
      <c r="M37" s="388"/>
      <c r="N37" s="138"/>
      <c r="O37" s="368" t="str">
        <f t="shared" si="0"/>
        <v/>
      </c>
      <c r="P37" s="148"/>
      <c r="Q37" s="149"/>
      <c r="R37" s="217"/>
      <c r="S37" s="150"/>
      <c r="T37" s="217"/>
      <c r="U37" s="213"/>
      <c r="V37" s="208"/>
      <c r="W37" s="217"/>
      <c r="X37" s="150"/>
      <c r="Y37" s="217"/>
      <c r="Z37" s="150"/>
      <c r="AA37" s="222"/>
      <c r="AB37" s="371"/>
      <c r="AC37" s="138"/>
      <c r="AD37" s="267" t="str">
        <f t="shared" si="1"/>
        <v/>
      </c>
      <c r="AE37" s="162"/>
      <c r="AF37" s="260"/>
      <c r="AG37" s="137"/>
      <c r="AH37" s="227"/>
      <c r="AI37" s="279"/>
      <c r="AJ37" s="231"/>
      <c r="AK37" s="150"/>
      <c r="AL37" s="236"/>
      <c r="AM37" s="150"/>
      <c r="AN37" s="236"/>
      <c r="AO37" s="203"/>
      <c r="AP37" s="163"/>
      <c r="AQ37" s="321"/>
      <c r="AR37" s="321"/>
      <c r="AS37" s="321"/>
      <c r="AT37" s="321"/>
      <c r="AU37" s="321"/>
      <c r="AV37" s="321"/>
    </row>
    <row r="38" spans="1:48">
      <c r="A38" s="364">
        <v>36</v>
      </c>
      <c r="B38" s="183"/>
      <c r="C38" s="184"/>
      <c r="D38" s="184"/>
      <c r="E38" s="389"/>
      <c r="F38" s="376"/>
      <c r="G38" s="390"/>
      <c r="H38" s="391"/>
      <c r="I38" s="391"/>
      <c r="J38" s="391"/>
      <c r="K38" s="391"/>
      <c r="L38" s="391"/>
      <c r="M38" s="392"/>
      <c r="N38" s="140"/>
      <c r="O38" s="369" t="str">
        <f t="shared" si="0"/>
        <v/>
      </c>
      <c r="P38" s="151"/>
      <c r="Q38" s="152"/>
      <c r="R38" s="218"/>
      <c r="S38" s="153"/>
      <c r="T38" s="218"/>
      <c r="U38" s="214"/>
      <c r="V38" s="209"/>
      <c r="W38" s="218"/>
      <c r="X38" s="153"/>
      <c r="Y38" s="218"/>
      <c r="Z38" s="153"/>
      <c r="AA38" s="223"/>
      <c r="AB38" s="371"/>
      <c r="AC38" s="140"/>
      <c r="AD38" s="268" t="str">
        <f t="shared" si="1"/>
        <v/>
      </c>
      <c r="AE38" s="164"/>
      <c r="AF38" s="261"/>
      <c r="AG38" s="139"/>
      <c r="AH38" s="228"/>
      <c r="AI38" s="280"/>
      <c r="AJ38" s="232"/>
      <c r="AK38" s="153"/>
      <c r="AL38" s="237"/>
      <c r="AM38" s="153"/>
      <c r="AN38" s="237"/>
      <c r="AO38" s="204"/>
      <c r="AP38" s="165"/>
      <c r="AQ38" s="321"/>
      <c r="AR38" s="321"/>
      <c r="AS38" s="321"/>
      <c r="AT38" s="321"/>
      <c r="AU38" s="321"/>
      <c r="AV38" s="321"/>
    </row>
    <row r="39" spans="1:48">
      <c r="A39" s="364">
        <v>37</v>
      </c>
      <c r="B39" s="183"/>
      <c r="C39" s="184"/>
      <c r="D39" s="184"/>
      <c r="E39" s="393"/>
      <c r="F39" s="376"/>
      <c r="G39" s="381"/>
      <c r="H39" s="382"/>
      <c r="I39" s="382"/>
      <c r="J39" s="382"/>
      <c r="K39" s="382"/>
      <c r="L39" s="382"/>
      <c r="M39" s="383"/>
      <c r="N39" s="136"/>
      <c r="O39" s="367" t="str">
        <f t="shared" si="0"/>
        <v/>
      </c>
      <c r="P39" s="144"/>
      <c r="Q39" s="145"/>
      <c r="R39" s="216"/>
      <c r="S39" s="146"/>
      <c r="T39" s="216"/>
      <c r="U39" s="212"/>
      <c r="V39" s="207"/>
      <c r="W39" s="216"/>
      <c r="X39" s="146"/>
      <c r="Y39" s="216"/>
      <c r="Z39" s="146"/>
      <c r="AA39" s="221"/>
      <c r="AB39" s="371"/>
      <c r="AC39" s="136"/>
      <c r="AD39" s="266" t="str">
        <f t="shared" si="1"/>
        <v/>
      </c>
      <c r="AE39" s="160"/>
      <c r="AF39" s="259"/>
      <c r="AG39" s="135"/>
      <c r="AH39" s="226"/>
      <c r="AI39" s="278"/>
      <c r="AJ39" s="230"/>
      <c r="AK39" s="146"/>
      <c r="AL39" s="235"/>
      <c r="AM39" s="146"/>
      <c r="AN39" s="235"/>
      <c r="AO39" s="202"/>
      <c r="AP39" s="161"/>
      <c r="AQ39" s="321"/>
      <c r="AR39" s="321"/>
      <c r="AS39" s="321"/>
      <c r="AT39" s="321"/>
      <c r="AU39" s="321"/>
      <c r="AV39" s="321"/>
    </row>
    <row r="40" spans="1:48">
      <c r="A40" s="364">
        <v>38</v>
      </c>
      <c r="B40" s="183"/>
      <c r="C40" s="184"/>
      <c r="D40" s="184"/>
      <c r="E40" s="393"/>
      <c r="F40" s="376"/>
      <c r="G40" s="381"/>
      <c r="H40" s="382"/>
      <c r="I40" s="382"/>
      <c r="J40" s="382"/>
      <c r="K40" s="382"/>
      <c r="L40" s="382"/>
      <c r="M40" s="383"/>
      <c r="N40" s="136"/>
      <c r="O40" s="367" t="str">
        <f t="shared" si="0"/>
        <v/>
      </c>
      <c r="P40" s="144"/>
      <c r="Q40" s="145"/>
      <c r="R40" s="216"/>
      <c r="S40" s="146"/>
      <c r="T40" s="216"/>
      <c r="U40" s="212"/>
      <c r="V40" s="207"/>
      <c r="W40" s="216"/>
      <c r="X40" s="146"/>
      <c r="Y40" s="216"/>
      <c r="Z40" s="146"/>
      <c r="AA40" s="221"/>
      <c r="AB40" s="371"/>
      <c r="AC40" s="136"/>
      <c r="AD40" s="266" t="str">
        <f t="shared" si="1"/>
        <v/>
      </c>
      <c r="AE40" s="160"/>
      <c r="AF40" s="259"/>
      <c r="AG40" s="135"/>
      <c r="AH40" s="226"/>
      <c r="AI40" s="278"/>
      <c r="AJ40" s="230"/>
      <c r="AK40" s="146"/>
      <c r="AL40" s="235"/>
      <c r="AM40" s="146"/>
      <c r="AN40" s="235"/>
      <c r="AO40" s="202"/>
      <c r="AP40" s="161"/>
      <c r="AQ40" s="321"/>
      <c r="AR40" s="321"/>
      <c r="AS40" s="321"/>
      <c r="AT40" s="321"/>
      <c r="AU40" s="321"/>
      <c r="AV40" s="321"/>
    </row>
    <row r="41" spans="1:48">
      <c r="A41" s="364">
        <v>39</v>
      </c>
      <c r="B41" s="183"/>
      <c r="C41" s="184"/>
      <c r="D41" s="184"/>
      <c r="E41" s="393"/>
      <c r="F41" s="376"/>
      <c r="G41" s="381"/>
      <c r="H41" s="382"/>
      <c r="I41" s="382"/>
      <c r="J41" s="382"/>
      <c r="K41" s="382"/>
      <c r="L41" s="382"/>
      <c r="M41" s="383"/>
      <c r="N41" s="136"/>
      <c r="O41" s="367" t="str">
        <f t="shared" si="0"/>
        <v/>
      </c>
      <c r="P41" s="144"/>
      <c r="Q41" s="145"/>
      <c r="R41" s="216"/>
      <c r="S41" s="146"/>
      <c r="T41" s="216"/>
      <c r="U41" s="212"/>
      <c r="V41" s="207"/>
      <c r="W41" s="216"/>
      <c r="X41" s="146"/>
      <c r="Y41" s="216"/>
      <c r="Z41" s="146"/>
      <c r="AA41" s="221"/>
      <c r="AB41" s="371"/>
      <c r="AC41" s="136"/>
      <c r="AD41" s="266" t="str">
        <f t="shared" si="1"/>
        <v/>
      </c>
      <c r="AE41" s="160"/>
      <c r="AF41" s="259"/>
      <c r="AG41" s="135"/>
      <c r="AH41" s="226"/>
      <c r="AI41" s="278"/>
      <c r="AJ41" s="230"/>
      <c r="AK41" s="146"/>
      <c r="AL41" s="235"/>
      <c r="AM41" s="146"/>
      <c r="AN41" s="235"/>
      <c r="AO41" s="202"/>
      <c r="AP41" s="161"/>
      <c r="AQ41" s="321"/>
      <c r="AR41" s="321"/>
      <c r="AS41" s="321"/>
      <c r="AT41" s="321"/>
      <c r="AU41" s="321"/>
      <c r="AV41" s="321"/>
    </row>
    <row r="42" spans="1:48">
      <c r="A42" s="364">
        <v>40</v>
      </c>
      <c r="B42" s="183"/>
      <c r="C42" s="184"/>
      <c r="D42" s="184"/>
      <c r="E42" s="384"/>
      <c r="F42" s="385"/>
      <c r="G42" s="386"/>
      <c r="H42" s="387"/>
      <c r="I42" s="387"/>
      <c r="J42" s="387"/>
      <c r="K42" s="382"/>
      <c r="L42" s="387"/>
      <c r="M42" s="388"/>
      <c r="N42" s="138"/>
      <c r="O42" s="368" t="str">
        <f t="shared" si="0"/>
        <v/>
      </c>
      <c r="P42" s="148"/>
      <c r="Q42" s="149"/>
      <c r="R42" s="217"/>
      <c r="S42" s="150"/>
      <c r="T42" s="217"/>
      <c r="U42" s="213"/>
      <c r="V42" s="208"/>
      <c r="W42" s="217"/>
      <c r="X42" s="150"/>
      <c r="Y42" s="217"/>
      <c r="Z42" s="150"/>
      <c r="AA42" s="222"/>
      <c r="AB42" s="371"/>
      <c r="AC42" s="138"/>
      <c r="AD42" s="267" t="str">
        <f t="shared" si="1"/>
        <v/>
      </c>
      <c r="AE42" s="162"/>
      <c r="AF42" s="260"/>
      <c r="AG42" s="137"/>
      <c r="AH42" s="227"/>
      <c r="AI42" s="279"/>
      <c r="AJ42" s="231"/>
      <c r="AK42" s="150"/>
      <c r="AL42" s="236"/>
      <c r="AM42" s="150"/>
      <c r="AN42" s="236"/>
      <c r="AO42" s="203"/>
      <c r="AP42" s="163"/>
      <c r="AQ42" s="321"/>
      <c r="AR42" s="321"/>
      <c r="AS42" s="321"/>
      <c r="AT42" s="321"/>
      <c r="AU42" s="321"/>
      <c r="AV42" s="321"/>
    </row>
    <row r="43" spans="1:48">
      <c r="A43" s="364">
        <v>41</v>
      </c>
      <c r="B43" s="183"/>
      <c r="C43" s="184"/>
      <c r="D43" s="184"/>
      <c r="E43" s="389"/>
      <c r="F43" s="376"/>
      <c r="G43" s="390"/>
      <c r="H43" s="391"/>
      <c r="I43" s="391"/>
      <c r="J43" s="391"/>
      <c r="K43" s="391"/>
      <c r="L43" s="391"/>
      <c r="M43" s="392"/>
      <c r="N43" s="140"/>
      <c r="O43" s="369" t="str">
        <f t="shared" si="0"/>
        <v/>
      </c>
      <c r="P43" s="151"/>
      <c r="Q43" s="152"/>
      <c r="R43" s="218"/>
      <c r="S43" s="153"/>
      <c r="T43" s="218"/>
      <c r="U43" s="214"/>
      <c r="V43" s="209"/>
      <c r="W43" s="218"/>
      <c r="X43" s="153"/>
      <c r="Y43" s="218"/>
      <c r="Z43" s="153"/>
      <c r="AA43" s="223"/>
      <c r="AB43" s="371"/>
      <c r="AC43" s="140"/>
      <c r="AD43" s="268" t="str">
        <f t="shared" si="1"/>
        <v/>
      </c>
      <c r="AE43" s="164"/>
      <c r="AF43" s="261"/>
      <c r="AG43" s="139"/>
      <c r="AH43" s="228"/>
      <c r="AI43" s="280"/>
      <c r="AJ43" s="232"/>
      <c r="AK43" s="153"/>
      <c r="AL43" s="237"/>
      <c r="AM43" s="153"/>
      <c r="AN43" s="237"/>
      <c r="AO43" s="204"/>
      <c r="AP43" s="165"/>
      <c r="AQ43" s="321"/>
      <c r="AR43" s="321"/>
      <c r="AS43" s="321"/>
      <c r="AT43" s="321"/>
      <c r="AU43" s="321"/>
      <c r="AV43" s="321"/>
    </row>
    <row r="44" spans="1:48">
      <c r="A44" s="364">
        <v>42</v>
      </c>
      <c r="B44" s="183"/>
      <c r="C44" s="184"/>
      <c r="D44" s="184"/>
      <c r="E44" s="393"/>
      <c r="F44" s="376"/>
      <c r="G44" s="381"/>
      <c r="H44" s="382"/>
      <c r="I44" s="382"/>
      <c r="J44" s="382"/>
      <c r="K44" s="382"/>
      <c r="L44" s="382"/>
      <c r="M44" s="383"/>
      <c r="N44" s="136"/>
      <c r="O44" s="367" t="str">
        <f t="shared" si="0"/>
        <v/>
      </c>
      <c r="P44" s="144"/>
      <c r="Q44" s="145"/>
      <c r="R44" s="216"/>
      <c r="S44" s="146"/>
      <c r="T44" s="216"/>
      <c r="U44" s="212"/>
      <c r="V44" s="207"/>
      <c r="W44" s="216"/>
      <c r="X44" s="146"/>
      <c r="Y44" s="216"/>
      <c r="Z44" s="146"/>
      <c r="AA44" s="221"/>
      <c r="AB44" s="371"/>
      <c r="AC44" s="136"/>
      <c r="AD44" s="266" t="str">
        <f t="shared" si="1"/>
        <v/>
      </c>
      <c r="AE44" s="160"/>
      <c r="AF44" s="259"/>
      <c r="AG44" s="135"/>
      <c r="AH44" s="226"/>
      <c r="AI44" s="278"/>
      <c r="AJ44" s="230"/>
      <c r="AK44" s="146"/>
      <c r="AL44" s="235"/>
      <c r="AM44" s="146"/>
      <c r="AN44" s="235"/>
      <c r="AO44" s="202"/>
      <c r="AP44" s="161"/>
      <c r="AQ44" s="321"/>
      <c r="AR44" s="321"/>
      <c r="AS44" s="321"/>
      <c r="AT44" s="321"/>
      <c r="AU44" s="321"/>
      <c r="AV44" s="321"/>
    </row>
    <row r="45" spans="1:48">
      <c r="A45" s="364">
        <v>43</v>
      </c>
      <c r="B45" s="183"/>
      <c r="C45" s="184"/>
      <c r="D45" s="184"/>
      <c r="E45" s="393"/>
      <c r="F45" s="376"/>
      <c r="G45" s="381"/>
      <c r="H45" s="382"/>
      <c r="I45" s="382"/>
      <c r="J45" s="382"/>
      <c r="K45" s="382"/>
      <c r="L45" s="382"/>
      <c r="M45" s="383"/>
      <c r="N45" s="136"/>
      <c r="O45" s="367" t="str">
        <f t="shared" si="0"/>
        <v/>
      </c>
      <c r="P45" s="144"/>
      <c r="Q45" s="145"/>
      <c r="R45" s="216"/>
      <c r="S45" s="146"/>
      <c r="T45" s="216"/>
      <c r="U45" s="212"/>
      <c r="V45" s="207"/>
      <c r="W45" s="216"/>
      <c r="X45" s="146"/>
      <c r="Y45" s="216"/>
      <c r="Z45" s="146"/>
      <c r="AA45" s="221"/>
      <c r="AB45" s="371"/>
      <c r="AC45" s="136"/>
      <c r="AD45" s="266" t="str">
        <f t="shared" si="1"/>
        <v/>
      </c>
      <c r="AE45" s="160"/>
      <c r="AF45" s="259"/>
      <c r="AG45" s="135"/>
      <c r="AH45" s="226"/>
      <c r="AI45" s="278"/>
      <c r="AJ45" s="230"/>
      <c r="AK45" s="146"/>
      <c r="AL45" s="235"/>
      <c r="AM45" s="146"/>
      <c r="AN45" s="235"/>
      <c r="AO45" s="202"/>
      <c r="AP45" s="161"/>
      <c r="AQ45" s="321"/>
      <c r="AR45" s="321"/>
      <c r="AS45" s="321"/>
      <c r="AT45" s="321"/>
      <c r="AU45" s="321"/>
      <c r="AV45" s="321"/>
    </row>
    <row r="46" spans="1:48">
      <c r="A46" s="364">
        <v>44</v>
      </c>
      <c r="B46" s="183"/>
      <c r="C46" s="184"/>
      <c r="D46" s="184"/>
      <c r="E46" s="393"/>
      <c r="F46" s="376"/>
      <c r="G46" s="381"/>
      <c r="H46" s="382"/>
      <c r="I46" s="382"/>
      <c r="J46" s="382"/>
      <c r="K46" s="382"/>
      <c r="L46" s="382"/>
      <c r="M46" s="383"/>
      <c r="N46" s="136"/>
      <c r="O46" s="367" t="str">
        <f t="shared" si="0"/>
        <v/>
      </c>
      <c r="P46" s="144"/>
      <c r="Q46" s="145"/>
      <c r="R46" s="216"/>
      <c r="S46" s="146"/>
      <c r="T46" s="216"/>
      <c r="U46" s="212"/>
      <c r="V46" s="207"/>
      <c r="W46" s="216"/>
      <c r="X46" s="146"/>
      <c r="Y46" s="216"/>
      <c r="Z46" s="146"/>
      <c r="AA46" s="221"/>
      <c r="AB46" s="371"/>
      <c r="AC46" s="136"/>
      <c r="AD46" s="266" t="str">
        <f t="shared" si="1"/>
        <v/>
      </c>
      <c r="AE46" s="160"/>
      <c r="AF46" s="259"/>
      <c r="AG46" s="135"/>
      <c r="AH46" s="226"/>
      <c r="AI46" s="278"/>
      <c r="AJ46" s="230"/>
      <c r="AK46" s="146"/>
      <c r="AL46" s="235"/>
      <c r="AM46" s="146"/>
      <c r="AN46" s="235"/>
      <c r="AO46" s="202"/>
      <c r="AP46" s="161"/>
      <c r="AQ46" s="321"/>
      <c r="AR46" s="321"/>
      <c r="AS46" s="321"/>
      <c r="AT46" s="321"/>
      <c r="AU46" s="321"/>
      <c r="AV46" s="321"/>
    </row>
    <row r="47" spans="1:48">
      <c r="A47" s="364">
        <v>45</v>
      </c>
      <c r="B47" s="183"/>
      <c r="C47" s="184"/>
      <c r="D47" s="184"/>
      <c r="E47" s="384"/>
      <c r="F47" s="385"/>
      <c r="G47" s="386"/>
      <c r="H47" s="387"/>
      <c r="I47" s="387"/>
      <c r="J47" s="387"/>
      <c r="K47" s="382"/>
      <c r="L47" s="387"/>
      <c r="M47" s="388"/>
      <c r="N47" s="138"/>
      <c r="O47" s="368" t="str">
        <f t="shared" si="0"/>
        <v/>
      </c>
      <c r="P47" s="148"/>
      <c r="Q47" s="149"/>
      <c r="R47" s="217"/>
      <c r="S47" s="150"/>
      <c r="T47" s="217"/>
      <c r="U47" s="213"/>
      <c r="V47" s="208"/>
      <c r="W47" s="217"/>
      <c r="X47" s="150"/>
      <c r="Y47" s="217"/>
      <c r="Z47" s="150"/>
      <c r="AA47" s="222"/>
      <c r="AB47" s="371"/>
      <c r="AC47" s="138"/>
      <c r="AD47" s="267" t="str">
        <f t="shared" si="1"/>
        <v/>
      </c>
      <c r="AE47" s="162"/>
      <c r="AF47" s="260"/>
      <c r="AG47" s="137"/>
      <c r="AH47" s="227"/>
      <c r="AI47" s="279"/>
      <c r="AJ47" s="231"/>
      <c r="AK47" s="150"/>
      <c r="AL47" s="236"/>
      <c r="AM47" s="150"/>
      <c r="AN47" s="236"/>
      <c r="AO47" s="203"/>
      <c r="AP47" s="163"/>
      <c r="AQ47" s="321"/>
      <c r="AR47" s="321"/>
      <c r="AS47" s="321"/>
      <c r="AT47" s="321"/>
      <c r="AU47" s="321"/>
      <c r="AV47" s="321"/>
    </row>
    <row r="48" spans="1:48">
      <c r="A48" s="364">
        <v>46</v>
      </c>
      <c r="B48" s="183"/>
      <c r="C48" s="184"/>
      <c r="D48" s="184"/>
      <c r="E48" s="389"/>
      <c r="F48" s="376"/>
      <c r="G48" s="390"/>
      <c r="H48" s="391"/>
      <c r="I48" s="391"/>
      <c r="J48" s="391"/>
      <c r="K48" s="391"/>
      <c r="L48" s="391"/>
      <c r="M48" s="392"/>
      <c r="N48" s="140"/>
      <c r="O48" s="369" t="str">
        <f t="shared" si="0"/>
        <v/>
      </c>
      <c r="P48" s="151"/>
      <c r="Q48" s="152"/>
      <c r="R48" s="218"/>
      <c r="S48" s="153"/>
      <c r="T48" s="218"/>
      <c r="U48" s="214"/>
      <c r="V48" s="209"/>
      <c r="W48" s="218"/>
      <c r="X48" s="153"/>
      <c r="Y48" s="218"/>
      <c r="Z48" s="153"/>
      <c r="AA48" s="223"/>
      <c r="AB48" s="371"/>
      <c r="AC48" s="140"/>
      <c r="AD48" s="268" t="str">
        <f t="shared" si="1"/>
        <v/>
      </c>
      <c r="AE48" s="164"/>
      <c r="AF48" s="261"/>
      <c r="AG48" s="139"/>
      <c r="AH48" s="228"/>
      <c r="AI48" s="280"/>
      <c r="AJ48" s="232"/>
      <c r="AK48" s="153"/>
      <c r="AL48" s="237"/>
      <c r="AM48" s="153"/>
      <c r="AN48" s="237"/>
      <c r="AO48" s="204"/>
      <c r="AP48" s="165"/>
      <c r="AQ48" s="321"/>
      <c r="AR48" s="321"/>
      <c r="AS48" s="321"/>
      <c r="AT48" s="321"/>
      <c r="AU48" s="321"/>
      <c r="AV48" s="321"/>
    </row>
    <row r="49" spans="1:48">
      <c r="A49" s="364">
        <v>47</v>
      </c>
      <c r="B49" s="183"/>
      <c r="C49" s="184"/>
      <c r="D49" s="184"/>
      <c r="E49" s="393"/>
      <c r="F49" s="376"/>
      <c r="G49" s="381"/>
      <c r="H49" s="382"/>
      <c r="I49" s="382"/>
      <c r="J49" s="382"/>
      <c r="K49" s="382"/>
      <c r="L49" s="382"/>
      <c r="M49" s="383"/>
      <c r="N49" s="136"/>
      <c r="O49" s="367" t="str">
        <f t="shared" si="0"/>
        <v/>
      </c>
      <c r="P49" s="144"/>
      <c r="Q49" s="145"/>
      <c r="R49" s="216"/>
      <c r="S49" s="146"/>
      <c r="T49" s="216"/>
      <c r="U49" s="212"/>
      <c r="V49" s="207"/>
      <c r="W49" s="216"/>
      <c r="X49" s="146"/>
      <c r="Y49" s="216"/>
      <c r="Z49" s="146"/>
      <c r="AA49" s="221"/>
      <c r="AB49" s="371"/>
      <c r="AC49" s="136"/>
      <c r="AD49" s="266" t="str">
        <f t="shared" si="1"/>
        <v/>
      </c>
      <c r="AE49" s="160"/>
      <c r="AF49" s="259"/>
      <c r="AG49" s="135"/>
      <c r="AH49" s="226"/>
      <c r="AI49" s="278"/>
      <c r="AJ49" s="230"/>
      <c r="AK49" s="146"/>
      <c r="AL49" s="235"/>
      <c r="AM49" s="146"/>
      <c r="AN49" s="235"/>
      <c r="AO49" s="202"/>
      <c r="AP49" s="161"/>
      <c r="AQ49" s="321"/>
      <c r="AR49" s="321"/>
      <c r="AS49" s="321"/>
      <c r="AT49" s="321"/>
      <c r="AU49" s="321"/>
      <c r="AV49" s="321"/>
    </row>
    <row r="50" spans="1:48">
      <c r="A50" s="364">
        <v>48</v>
      </c>
      <c r="B50" s="183"/>
      <c r="C50" s="184"/>
      <c r="D50" s="184"/>
      <c r="E50" s="393"/>
      <c r="F50" s="376"/>
      <c r="G50" s="381"/>
      <c r="H50" s="382"/>
      <c r="I50" s="382"/>
      <c r="J50" s="382"/>
      <c r="K50" s="382"/>
      <c r="L50" s="382"/>
      <c r="M50" s="383"/>
      <c r="N50" s="136"/>
      <c r="O50" s="367" t="str">
        <f t="shared" si="0"/>
        <v/>
      </c>
      <c r="P50" s="144"/>
      <c r="Q50" s="145"/>
      <c r="R50" s="216"/>
      <c r="S50" s="146"/>
      <c r="T50" s="216"/>
      <c r="U50" s="212"/>
      <c r="V50" s="207"/>
      <c r="W50" s="216"/>
      <c r="X50" s="146"/>
      <c r="Y50" s="216"/>
      <c r="Z50" s="146"/>
      <c r="AA50" s="221"/>
      <c r="AB50" s="371"/>
      <c r="AC50" s="136"/>
      <c r="AD50" s="266" t="str">
        <f t="shared" si="1"/>
        <v/>
      </c>
      <c r="AE50" s="160"/>
      <c r="AF50" s="259"/>
      <c r="AG50" s="135"/>
      <c r="AH50" s="226"/>
      <c r="AI50" s="278"/>
      <c r="AJ50" s="230"/>
      <c r="AK50" s="146"/>
      <c r="AL50" s="235"/>
      <c r="AM50" s="146"/>
      <c r="AN50" s="235"/>
      <c r="AO50" s="202"/>
      <c r="AP50" s="161"/>
      <c r="AQ50" s="321"/>
      <c r="AR50" s="321"/>
      <c r="AS50" s="321"/>
      <c r="AT50" s="321"/>
      <c r="AU50" s="321"/>
      <c r="AV50" s="321"/>
    </row>
    <row r="51" spans="1:48">
      <c r="A51" s="364">
        <v>49</v>
      </c>
      <c r="B51" s="183"/>
      <c r="C51" s="184"/>
      <c r="D51" s="184"/>
      <c r="E51" s="393"/>
      <c r="F51" s="376"/>
      <c r="G51" s="381"/>
      <c r="H51" s="382"/>
      <c r="I51" s="382"/>
      <c r="J51" s="382"/>
      <c r="K51" s="382"/>
      <c r="L51" s="382"/>
      <c r="M51" s="383"/>
      <c r="N51" s="136"/>
      <c r="O51" s="367" t="str">
        <f t="shared" si="0"/>
        <v/>
      </c>
      <c r="P51" s="144"/>
      <c r="Q51" s="145"/>
      <c r="R51" s="216"/>
      <c r="S51" s="146"/>
      <c r="T51" s="216"/>
      <c r="U51" s="212"/>
      <c r="V51" s="207"/>
      <c r="W51" s="216"/>
      <c r="X51" s="146"/>
      <c r="Y51" s="216"/>
      <c r="Z51" s="146"/>
      <c r="AA51" s="221"/>
      <c r="AB51" s="371"/>
      <c r="AC51" s="136"/>
      <c r="AD51" s="266" t="str">
        <f t="shared" si="1"/>
        <v/>
      </c>
      <c r="AE51" s="160"/>
      <c r="AF51" s="259"/>
      <c r="AG51" s="135"/>
      <c r="AH51" s="226"/>
      <c r="AI51" s="278"/>
      <c r="AJ51" s="230"/>
      <c r="AK51" s="146"/>
      <c r="AL51" s="235"/>
      <c r="AM51" s="146"/>
      <c r="AN51" s="235"/>
      <c r="AO51" s="202"/>
      <c r="AP51" s="161"/>
      <c r="AQ51" s="321"/>
      <c r="AR51" s="321"/>
      <c r="AS51" s="321"/>
      <c r="AT51" s="321"/>
      <c r="AU51" s="321"/>
      <c r="AV51" s="321"/>
    </row>
    <row r="52" spans="1:48">
      <c r="A52" s="364">
        <v>50</v>
      </c>
      <c r="B52" s="183"/>
      <c r="C52" s="184"/>
      <c r="D52" s="184"/>
      <c r="E52" s="384"/>
      <c r="F52" s="385"/>
      <c r="G52" s="386"/>
      <c r="H52" s="387"/>
      <c r="I52" s="387"/>
      <c r="J52" s="387"/>
      <c r="K52" s="382"/>
      <c r="L52" s="387"/>
      <c r="M52" s="388"/>
      <c r="N52" s="138"/>
      <c r="O52" s="368" t="str">
        <f t="shared" si="0"/>
        <v/>
      </c>
      <c r="P52" s="148"/>
      <c r="Q52" s="149"/>
      <c r="R52" s="217"/>
      <c r="S52" s="150"/>
      <c r="T52" s="217"/>
      <c r="U52" s="213"/>
      <c r="V52" s="208"/>
      <c r="W52" s="217"/>
      <c r="X52" s="150"/>
      <c r="Y52" s="217"/>
      <c r="Z52" s="150"/>
      <c r="AA52" s="222"/>
      <c r="AB52" s="371"/>
      <c r="AC52" s="138"/>
      <c r="AD52" s="267" t="str">
        <f t="shared" si="1"/>
        <v/>
      </c>
      <c r="AE52" s="162"/>
      <c r="AF52" s="260"/>
      <c r="AG52" s="137"/>
      <c r="AH52" s="227"/>
      <c r="AI52" s="279"/>
      <c r="AJ52" s="231"/>
      <c r="AK52" s="150"/>
      <c r="AL52" s="236"/>
      <c r="AM52" s="150"/>
      <c r="AN52" s="236"/>
      <c r="AO52" s="203"/>
      <c r="AP52" s="163"/>
      <c r="AQ52" s="321"/>
      <c r="AR52" s="321"/>
      <c r="AS52" s="321"/>
      <c r="AT52" s="321"/>
      <c r="AU52" s="321"/>
      <c r="AV52" s="321"/>
    </row>
    <row r="53" spans="1:48">
      <c r="A53" s="364">
        <v>51</v>
      </c>
      <c r="B53" s="183"/>
      <c r="C53" s="184"/>
      <c r="D53" s="184"/>
      <c r="E53" s="389"/>
      <c r="F53" s="376"/>
      <c r="G53" s="390"/>
      <c r="H53" s="391"/>
      <c r="I53" s="391"/>
      <c r="J53" s="391"/>
      <c r="K53" s="391"/>
      <c r="L53" s="391"/>
      <c r="M53" s="392"/>
      <c r="N53" s="140"/>
      <c r="O53" s="369" t="str">
        <f t="shared" si="0"/>
        <v/>
      </c>
      <c r="P53" s="151"/>
      <c r="Q53" s="152"/>
      <c r="R53" s="218"/>
      <c r="S53" s="153"/>
      <c r="T53" s="218"/>
      <c r="U53" s="214"/>
      <c r="V53" s="209"/>
      <c r="W53" s="218"/>
      <c r="X53" s="153"/>
      <c r="Y53" s="218"/>
      <c r="Z53" s="153"/>
      <c r="AA53" s="223"/>
      <c r="AB53" s="371"/>
      <c r="AC53" s="140"/>
      <c r="AD53" s="268" t="str">
        <f t="shared" si="1"/>
        <v/>
      </c>
      <c r="AE53" s="164"/>
      <c r="AF53" s="261"/>
      <c r="AG53" s="139"/>
      <c r="AH53" s="228"/>
      <c r="AI53" s="280"/>
      <c r="AJ53" s="232"/>
      <c r="AK53" s="153"/>
      <c r="AL53" s="237"/>
      <c r="AM53" s="153"/>
      <c r="AN53" s="237"/>
      <c r="AO53" s="204"/>
      <c r="AP53" s="165"/>
      <c r="AQ53" s="321"/>
      <c r="AR53" s="321"/>
      <c r="AS53" s="321"/>
      <c r="AT53" s="321"/>
      <c r="AU53" s="321"/>
      <c r="AV53" s="321"/>
    </row>
    <row r="54" spans="1:48">
      <c r="A54" s="364">
        <v>52</v>
      </c>
      <c r="B54" s="183"/>
      <c r="C54" s="184"/>
      <c r="D54" s="184"/>
      <c r="E54" s="393"/>
      <c r="F54" s="376"/>
      <c r="G54" s="381"/>
      <c r="H54" s="382"/>
      <c r="I54" s="382"/>
      <c r="J54" s="382"/>
      <c r="K54" s="382"/>
      <c r="L54" s="382"/>
      <c r="M54" s="383"/>
      <c r="N54" s="136"/>
      <c r="O54" s="367" t="str">
        <f t="shared" si="0"/>
        <v/>
      </c>
      <c r="P54" s="144"/>
      <c r="Q54" s="145"/>
      <c r="R54" s="216"/>
      <c r="S54" s="146"/>
      <c r="T54" s="216"/>
      <c r="U54" s="212"/>
      <c r="V54" s="207"/>
      <c r="W54" s="216"/>
      <c r="X54" s="146"/>
      <c r="Y54" s="216"/>
      <c r="Z54" s="146"/>
      <c r="AA54" s="221"/>
      <c r="AB54" s="371"/>
      <c r="AC54" s="136"/>
      <c r="AD54" s="266" t="str">
        <f t="shared" si="1"/>
        <v/>
      </c>
      <c r="AE54" s="160"/>
      <c r="AF54" s="259"/>
      <c r="AG54" s="135"/>
      <c r="AH54" s="226"/>
      <c r="AI54" s="278"/>
      <c r="AJ54" s="230"/>
      <c r="AK54" s="146"/>
      <c r="AL54" s="235"/>
      <c r="AM54" s="146"/>
      <c r="AN54" s="235"/>
      <c r="AO54" s="202"/>
      <c r="AP54" s="161"/>
      <c r="AQ54" s="321"/>
      <c r="AR54" s="321"/>
      <c r="AS54" s="321"/>
      <c r="AT54" s="321"/>
      <c r="AU54" s="321"/>
      <c r="AV54" s="321"/>
    </row>
    <row r="55" spans="1:48">
      <c r="A55" s="364">
        <v>53</v>
      </c>
      <c r="B55" s="183"/>
      <c r="C55" s="184"/>
      <c r="D55" s="184"/>
      <c r="E55" s="393"/>
      <c r="F55" s="376"/>
      <c r="G55" s="381"/>
      <c r="H55" s="382"/>
      <c r="I55" s="382"/>
      <c r="J55" s="382"/>
      <c r="K55" s="382"/>
      <c r="L55" s="382"/>
      <c r="M55" s="383"/>
      <c r="N55" s="136"/>
      <c r="O55" s="367" t="str">
        <f t="shared" si="0"/>
        <v/>
      </c>
      <c r="P55" s="144"/>
      <c r="Q55" s="145"/>
      <c r="R55" s="216"/>
      <c r="S55" s="146"/>
      <c r="T55" s="216"/>
      <c r="U55" s="212"/>
      <c r="V55" s="207"/>
      <c r="W55" s="216"/>
      <c r="X55" s="146"/>
      <c r="Y55" s="216"/>
      <c r="Z55" s="146"/>
      <c r="AA55" s="221"/>
      <c r="AB55" s="371"/>
      <c r="AC55" s="136"/>
      <c r="AD55" s="266" t="str">
        <f t="shared" si="1"/>
        <v/>
      </c>
      <c r="AE55" s="160"/>
      <c r="AF55" s="259"/>
      <c r="AG55" s="135"/>
      <c r="AH55" s="226"/>
      <c r="AI55" s="278"/>
      <c r="AJ55" s="230"/>
      <c r="AK55" s="146"/>
      <c r="AL55" s="235"/>
      <c r="AM55" s="146"/>
      <c r="AN55" s="235"/>
      <c r="AO55" s="202"/>
      <c r="AP55" s="161"/>
      <c r="AQ55" s="321"/>
      <c r="AR55" s="321"/>
      <c r="AS55" s="321"/>
      <c r="AT55" s="321"/>
      <c r="AU55" s="321"/>
      <c r="AV55" s="321"/>
    </row>
    <row r="56" spans="1:48">
      <c r="A56" s="364">
        <v>54</v>
      </c>
      <c r="B56" s="183"/>
      <c r="C56" s="184"/>
      <c r="D56" s="184"/>
      <c r="E56" s="393"/>
      <c r="F56" s="376"/>
      <c r="G56" s="381"/>
      <c r="H56" s="382"/>
      <c r="I56" s="382"/>
      <c r="J56" s="382"/>
      <c r="K56" s="382"/>
      <c r="L56" s="382"/>
      <c r="M56" s="383"/>
      <c r="N56" s="136"/>
      <c r="O56" s="367" t="str">
        <f t="shared" si="0"/>
        <v/>
      </c>
      <c r="P56" s="144"/>
      <c r="Q56" s="145"/>
      <c r="R56" s="216"/>
      <c r="S56" s="146"/>
      <c r="T56" s="216"/>
      <c r="U56" s="212"/>
      <c r="V56" s="207"/>
      <c r="W56" s="216"/>
      <c r="X56" s="146"/>
      <c r="Y56" s="216"/>
      <c r="Z56" s="146"/>
      <c r="AA56" s="221"/>
      <c r="AB56" s="371"/>
      <c r="AC56" s="136"/>
      <c r="AD56" s="266" t="str">
        <f t="shared" si="1"/>
        <v/>
      </c>
      <c r="AE56" s="160"/>
      <c r="AF56" s="259"/>
      <c r="AG56" s="135"/>
      <c r="AH56" s="226"/>
      <c r="AI56" s="278"/>
      <c r="AJ56" s="230"/>
      <c r="AK56" s="146"/>
      <c r="AL56" s="235"/>
      <c r="AM56" s="146"/>
      <c r="AN56" s="235"/>
      <c r="AO56" s="202"/>
      <c r="AP56" s="161"/>
      <c r="AQ56" s="321"/>
      <c r="AR56" s="321"/>
      <c r="AS56" s="321"/>
      <c r="AT56" s="321"/>
      <c r="AU56" s="321"/>
      <c r="AV56" s="321"/>
    </row>
    <row r="57" spans="1:48">
      <c r="A57" s="364">
        <v>55</v>
      </c>
      <c r="B57" s="183"/>
      <c r="C57" s="184"/>
      <c r="D57" s="184"/>
      <c r="E57" s="384"/>
      <c r="F57" s="385"/>
      <c r="G57" s="386"/>
      <c r="H57" s="387"/>
      <c r="I57" s="387"/>
      <c r="J57" s="387"/>
      <c r="K57" s="382"/>
      <c r="L57" s="387"/>
      <c r="M57" s="388"/>
      <c r="N57" s="138"/>
      <c r="O57" s="368" t="str">
        <f t="shared" si="0"/>
        <v/>
      </c>
      <c r="P57" s="148"/>
      <c r="Q57" s="149"/>
      <c r="R57" s="217"/>
      <c r="S57" s="150"/>
      <c r="T57" s="217"/>
      <c r="U57" s="213"/>
      <c r="V57" s="208"/>
      <c r="W57" s="217"/>
      <c r="X57" s="150"/>
      <c r="Y57" s="217"/>
      <c r="Z57" s="150"/>
      <c r="AA57" s="222"/>
      <c r="AB57" s="371"/>
      <c r="AC57" s="138"/>
      <c r="AD57" s="267" t="str">
        <f t="shared" si="1"/>
        <v/>
      </c>
      <c r="AE57" s="162"/>
      <c r="AF57" s="260"/>
      <c r="AG57" s="137"/>
      <c r="AH57" s="227"/>
      <c r="AI57" s="279"/>
      <c r="AJ57" s="231"/>
      <c r="AK57" s="150"/>
      <c r="AL57" s="236"/>
      <c r="AM57" s="150"/>
      <c r="AN57" s="236"/>
      <c r="AO57" s="203"/>
      <c r="AP57" s="163"/>
      <c r="AQ57" s="321"/>
      <c r="AR57" s="321"/>
      <c r="AS57" s="321"/>
      <c r="AT57" s="321"/>
      <c r="AU57" s="321"/>
      <c r="AV57" s="321"/>
    </row>
    <row r="58" spans="1:48">
      <c r="A58" s="364">
        <v>56</v>
      </c>
      <c r="B58" s="183"/>
      <c r="C58" s="184"/>
      <c r="D58" s="184"/>
      <c r="E58" s="389"/>
      <c r="F58" s="376"/>
      <c r="G58" s="390"/>
      <c r="H58" s="391"/>
      <c r="I58" s="391"/>
      <c r="J58" s="391"/>
      <c r="K58" s="391"/>
      <c r="L58" s="391"/>
      <c r="M58" s="392"/>
      <c r="N58" s="140"/>
      <c r="O58" s="369" t="str">
        <f t="shared" si="0"/>
        <v/>
      </c>
      <c r="P58" s="151"/>
      <c r="Q58" s="152"/>
      <c r="R58" s="218"/>
      <c r="S58" s="153"/>
      <c r="T58" s="218"/>
      <c r="U58" s="214"/>
      <c r="V58" s="209"/>
      <c r="W58" s="218"/>
      <c r="X58" s="153"/>
      <c r="Y58" s="218"/>
      <c r="Z58" s="153"/>
      <c r="AA58" s="223"/>
      <c r="AB58" s="371"/>
      <c r="AC58" s="140"/>
      <c r="AD58" s="268" t="str">
        <f t="shared" si="1"/>
        <v/>
      </c>
      <c r="AE58" s="164"/>
      <c r="AF58" s="261"/>
      <c r="AG58" s="139"/>
      <c r="AH58" s="228"/>
      <c r="AI58" s="280"/>
      <c r="AJ58" s="232"/>
      <c r="AK58" s="153"/>
      <c r="AL58" s="237"/>
      <c r="AM58" s="153"/>
      <c r="AN58" s="237"/>
      <c r="AO58" s="204"/>
      <c r="AP58" s="165"/>
      <c r="AQ58" s="321"/>
      <c r="AR58" s="321"/>
      <c r="AS58" s="321"/>
      <c r="AT58" s="321"/>
      <c r="AU58" s="321"/>
      <c r="AV58" s="321"/>
    </row>
    <row r="59" spans="1:48">
      <c r="A59" s="364">
        <v>57</v>
      </c>
      <c r="B59" s="183"/>
      <c r="C59" s="184"/>
      <c r="D59" s="184"/>
      <c r="E59" s="393"/>
      <c r="F59" s="376"/>
      <c r="G59" s="381"/>
      <c r="H59" s="382"/>
      <c r="I59" s="382"/>
      <c r="J59" s="382"/>
      <c r="K59" s="382"/>
      <c r="L59" s="382"/>
      <c r="M59" s="383"/>
      <c r="N59" s="136"/>
      <c r="O59" s="367" t="str">
        <f t="shared" si="0"/>
        <v/>
      </c>
      <c r="P59" s="144"/>
      <c r="Q59" s="145"/>
      <c r="R59" s="216"/>
      <c r="S59" s="146"/>
      <c r="T59" s="216"/>
      <c r="U59" s="212"/>
      <c r="V59" s="207"/>
      <c r="W59" s="216"/>
      <c r="X59" s="146"/>
      <c r="Y59" s="216"/>
      <c r="Z59" s="146"/>
      <c r="AA59" s="221"/>
      <c r="AB59" s="371"/>
      <c r="AC59" s="136"/>
      <c r="AD59" s="266" t="str">
        <f t="shared" si="1"/>
        <v/>
      </c>
      <c r="AE59" s="160"/>
      <c r="AF59" s="259"/>
      <c r="AG59" s="135"/>
      <c r="AH59" s="226"/>
      <c r="AI59" s="278"/>
      <c r="AJ59" s="230"/>
      <c r="AK59" s="146"/>
      <c r="AL59" s="235"/>
      <c r="AM59" s="146"/>
      <c r="AN59" s="235"/>
      <c r="AO59" s="202"/>
      <c r="AP59" s="161"/>
      <c r="AQ59" s="321"/>
      <c r="AR59" s="321"/>
      <c r="AS59" s="321"/>
      <c r="AT59" s="321"/>
      <c r="AU59" s="321"/>
      <c r="AV59" s="321"/>
    </row>
    <row r="60" spans="1:48">
      <c r="A60" s="364">
        <v>58</v>
      </c>
      <c r="B60" s="183"/>
      <c r="C60" s="184"/>
      <c r="D60" s="184"/>
      <c r="E60" s="393"/>
      <c r="F60" s="376"/>
      <c r="G60" s="381"/>
      <c r="H60" s="382"/>
      <c r="I60" s="382"/>
      <c r="J60" s="382"/>
      <c r="K60" s="382"/>
      <c r="L60" s="382"/>
      <c r="M60" s="383"/>
      <c r="N60" s="136"/>
      <c r="O60" s="367" t="str">
        <f t="shared" si="0"/>
        <v/>
      </c>
      <c r="P60" s="144"/>
      <c r="Q60" s="145"/>
      <c r="R60" s="216"/>
      <c r="S60" s="146"/>
      <c r="T60" s="216"/>
      <c r="U60" s="212"/>
      <c r="V60" s="207"/>
      <c r="W60" s="216"/>
      <c r="X60" s="146"/>
      <c r="Y60" s="216"/>
      <c r="Z60" s="146"/>
      <c r="AA60" s="221"/>
      <c r="AB60" s="371"/>
      <c r="AC60" s="136"/>
      <c r="AD60" s="266" t="str">
        <f t="shared" si="1"/>
        <v/>
      </c>
      <c r="AE60" s="160"/>
      <c r="AF60" s="259"/>
      <c r="AG60" s="135"/>
      <c r="AH60" s="226"/>
      <c r="AI60" s="278"/>
      <c r="AJ60" s="230"/>
      <c r="AK60" s="146"/>
      <c r="AL60" s="235"/>
      <c r="AM60" s="146"/>
      <c r="AN60" s="235"/>
      <c r="AO60" s="202"/>
      <c r="AP60" s="161"/>
      <c r="AQ60" s="321"/>
      <c r="AR60" s="321"/>
      <c r="AS60" s="321"/>
      <c r="AT60" s="321"/>
      <c r="AU60" s="321"/>
      <c r="AV60" s="321"/>
    </row>
    <row r="61" spans="1:48">
      <c r="A61" s="364">
        <v>59</v>
      </c>
      <c r="B61" s="183"/>
      <c r="C61" s="184"/>
      <c r="D61" s="184"/>
      <c r="E61" s="393"/>
      <c r="F61" s="376"/>
      <c r="G61" s="381"/>
      <c r="H61" s="382"/>
      <c r="I61" s="382"/>
      <c r="J61" s="382"/>
      <c r="K61" s="382"/>
      <c r="L61" s="382"/>
      <c r="M61" s="383"/>
      <c r="N61" s="136"/>
      <c r="O61" s="367" t="str">
        <f t="shared" si="0"/>
        <v/>
      </c>
      <c r="P61" s="144"/>
      <c r="Q61" s="145"/>
      <c r="R61" s="216"/>
      <c r="S61" s="146"/>
      <c r="T61" s="216"/>
      <c r="U61" s="212"/>
      <c r="V61" s="207"/>
      <c r="W61" s="216"/>
      <c r="X61" s="146"/>
      <c r="Y61" s="216"/>
      <c r="Z61" s="146"/>
      <c r="AA61" s="221"/>
      <c r="AB61" s="371"/>
      <c r="AC61" s="136"/>
      <c r="AD61" s="266" t="str">
        <f t="shared" si="1"/>
        <v/>
      </c>
      <c r="AE61" s="160"/>
      <c r="AF61" s="259"/>
      <c r="AG61" s="135"/>
      <c r="AH61" s="226"/>
      <c r="AI61" s="278"/>
      <c r="AJ61" s="230"/>
      <c r="AK61" s="146"/>
      <c r="AL61" s="235"/>
      <c r="AM61" s="146"/>
      <c r="AN61" s="235"/>
      <c r="AO61" s="202"/>
      <c r="AP61" s="161"/>
      <c r="AQ61" s="321"/>
      <c r="AR61" s="321"/>
      <c r="AS61" s="321"/>
      <c r="AT61" s="321"/>
      <c r="AU61" s="321"/>
      <c r="AV61" s="321"/>
    </row>
    <row r="62" spans="1:48">
      <c r="A62" s="364">
        <v>60</v>
      </c>
      <c r="B62" s="183"/>
      <c r="C62" s="184"/>
      <c r="D62" s="184"/>
      <c r="E62" s="384"/>
      <c r="F62" s="385"/>
      <c r="G62" s="386"/>
      <c r="H62" s="387"/>
      <c r="I62" s="387"/>
      <c r="J62" s="387"/>
      <c r="K62" s="382"/>
      <c r="L62" s="387"/>
      <c r="M62" s="388"/>
      <c r="N62" s="138"/>
      <c r="O62" s="368" t="str">
        <f t="shared" si="0"/>
        <v/>
      </c>
      <c r="P62" s="148"/>
      <c r="Q62" s="149"/>
      <c r="R62" s="217"/>
      <c r="S62" s="150"/>
      <c r="T62" s="217"/>
      <c r="U62" s="213"/>
      <c r="V62" s="208"/>
      <c r="W62" s="217"/>
      <c r="X62" s="150"/>
      <c r="Y62" s="217"/>
      <c r="Z62" s="150"/>
      <c r="AA62" s="222"/>
      <c r="AB62" s="371"/>
      <c r="AC62" s="138"/>
      <c r="AD62" s="267" t="str">
        <f t="shared" si="1"/>
        <v/>
      </c>
      <c r="AE62" s="162"/>
      <c r="AF62" s="260"/>
      <c r="AG62" s="137"/>
      <c r="AH62" s="227"/>
      <c r="AI62" s="279"/>
      <c r="AJ62" s="231"/>
      <c r="AK62" s="150"/>
      <c r="AL62" s="236"/>
      <c r="AM62" s="150"/>
      <c r="AN62" s="236"/>
      <c r="AO62" s="203"/>
      <c r="AP62" s="163"/>
      <c r="AQ62" s="321"/>
      <c r="AR62" s="321"/>
      <c r="AS62" s="321"/>
      <c r="AT62" s="321"/>
      <c r="AU62" s="321"/>
      <c r="AV62" s="321"/>
    </row>
    <row r="63" spans="1:48">
      <c r="A63" s="364">
        <v>61</v>
      </c>
      <c r="B63" s="183"/>
      <c r="C63" s="184"/>
      <c r="D63" s="184"/>
      <c r="E63" s="389"/>
      <c r="F63" s="376"/>
      <c r="G63" s="390"/>
      <c r="H63" s="391"/>
      <c r="I63" s="391"/>
      <c r="J63" s="391"/>
      <c r="K63" s="391"/>
      <c r="L63" s="391"/>
      <c r="M63" s="392"/>
      <c r="N63" s="140"/>
      <c r="O63" s="369" t="str">
        <f t="shared" si="0"/>
        <v/>
      </c>
      <c r="P63" s="151"/>
      <c r="Q63" s="152"/>
      <c r="R63" s="218"/>
      <c r="S63" s="153"/>
      <c r="T63" s="218"/>
      <c r="U63" s="214"/>
      <c r="V63" s="209"/>
      <c r="W63" s="218"/>
      <c r="X63" s="153"/>
      <c r="Y63" s="218"/>
      <c r="Z63" s="153"/>
      <c r="AA63" s="223"/>
      <c r="AB63" s="371"/>
      <c r="AC63" s="140"/>
      <c r="AD63" s="268" t="str">
        <f t="shared" si="1"/>
        <v/>
      </c>
      <c r="AE63" s="164"/>
      <c r="AF63" s="261"/>
      <c r="AG63" s="139"/>
      <c r="AH63" s="228"/>
      <c r="AI63" s="280"/>
      <c r="AJ63" s="232"/>
      <c r="AK63" s="153"/>
      <c r="AL63" s="237"/>
      <c r="AM63" s="153"/>
      <c r="AN63" s="237"/>
      <c r="AO63" s="204"/>
      <c r="AP63" s="165"/>
      <c r="AQ63" s="321"/>
      <c r="AR63" s="321"/>
      <c r="AS63" s="321"/>
      <c r="AT63" s="321"/>
      <c r="AU63" s="321"/>
      <c r="AV63" s="321"/>
    </row>
    <row r="64" spans="1:48">
      <c r="A64" s="364">
        <v>62</v>
      </c>
      <c r="B64" s="183"/>
      <c r="C64" s="184"/>
      <c r="D64" s="184"/>
      <c r="E64" s="393"/>
      <c r="F64" s="376"/>
      <c r="G64" s="381"/>
      <c r="H64" s="382"/>
      <c r="I64" s="382"/>
      <c r="J64" s="382"/>
      <c r="K64" s="382"/>
      <c r="L64" s="382"/>
      <c r="M64" s="383"/>
      <c r="N64" s="136"/>
      <c r="O64" s="367" t="str">
        <f t="shared" si="0"/>
        <v/>
      </c>
      <c r="P64" s="144"/>
      <c r="Q64" s="145"/>
      <c r="R64" s="216"/>
      <c r="S64" s="146"/>
      <c r="T64" s="216"/>
      <c r="U64" s="212"/>
      <c r="V64" s="207"/>
      <c r="W64" s="216"/>
      <c r="X64" s="146"/>
      <c r="Y64" s="216"/>
      <c r="Z64" s="146"/>
      <c r="AA64" s="221"/>
      <c r="AB64" s="371"/>
      <c r="AC64" s="136"/>
      <c r="AD64" s="266" t="str">
        <f t="shared" si="1"/>
        <v/>
      </c>
      <c r="AE64" s="160"/>
      <c r="AF64" s="259"/>
      <c r="AG64" s="135"/>
      <c r="AH64" s="226"/>
      <c r="AI64" s="278"/>
      <c r="AJ64" s="230"/>
      <c r="AK64" s="146"/>
      <c r="AL64" s="235"/>
      <c r="AM64" s="146"/>
      <c r="AN64" s="235"/>
      <c r="AO64" s="202"/>
      <c r="AP64" s="161"/>
      <c r="AQ64" s="321"/>
      <c r="AR64" s="321"/>
      <c r="AS64" s="321"/>
      <c r="AT64" s="321"/>
      <c r="AU64" s="321"/>
      <c r="AV64" s="321"/>
    </row>
    <row r="65" spans="1:48">
      <c r="A65" s="364">
        <v>63</v>
      </c>
      <c r="B65" s="183"/>
      <c r="C65" s="184"/>
      <c r="D65" s="184"/>
      <c r="E65" s="393"/>
      <c r="F65" s="376"/>
      <c r="G65" s="381"/>
      <c r="H65" s="382"/>
      <c r="I65" s="382"/>
      <c r="J65" s="382"/>
      <c r="K65" s="382"/>
      <c r="L65" s="382"/>
      <c r="M65" s="383"/>
      <c r="N65" s="136"/>
      <c r="O65" s="367" t="str">
        <f t="shared" si="0"/>
        <v/>
      </c>
      <c r="P65" s="144"/>
      <c r="Q65" s="145"/>
      <c r="R65" s="216"/>
      <c r="S65" s="146"/>
      <c r="T65" s="216"/>
      <c r="U65" s="212"/>
      <c r="V65" s="207"/>
      <c r="W65" s="216"/>
      <c r="X65" s="146"/>
      <c r="Y65" s="216"/>
      <c r="Z65" s="146"/>
      <c r="AA65" s="221"/>
      <c r="AB65" s="371"/>
      <c r="AC65" s="136"/>
      <c r="AD65" s="266" t="str">
        <f t="shared" si="1"/>
        <v/>
      </c>
      <c r="AE65" s="160"/>
      <c r="AF65" s="259"/>
      <c r="AG65" s="135"/>
      <c r="AH65" s="226"/>
      <c r="AI65" s="278"/>
      <c r="AJ65" s="230"/>
      <c r="AK65" s="146"/>
      <c r="AL65" s="235"/>
      <c r="AM65" s="146"/>
      <c r="AN65" s="235"/>
      <c r="AO65" s="202"/>
      <c r="AP65" s="161"/>
      <c r="AQ65" s="321"/>
      <c r="AR65" s="321"/>
      <c r="AS65" s="321"/>
      <c r="AT65" s="321"/>
      <c r="AU65" s="321"/>
      <c r="AV65" s="321"/>
    </row>
    <row r="66" spans="1:48">
      <c r="A66" s="364">
        <v>64</v>
      </c>
      <c r="B66" s="183"/>
      <c r="C66" s="184"/>
      <c r="D66" s="184"/>
      <c r="E66" s="393"/>
      <c r="F66" s="376"/>
      <c r="G66" s="381"/>
      <c r="H66" s="382"/>
      <c r="I66" s="382"/>
      <c r="J66" s="382"/>
      <c r="K66" s="382"/>
      <c r="L66" s="382"/>
      <c r="M66" s="383"/>
      <c r="N66" s="136"/>
      <c r="O66" s="367" t="str">
        <f t="shared" si="0"/>
        <v/>
      </c>
      <c r="P66" s="144"/>
      <c r="Q66" s="145"/>
      <c r="R66" s="216"/>
      <c r="S66" s="146"/>
      <c r="T66" s="216"/>
      <c r="U66" s="212"/>
      <c r="V66" s="207"/>
      <c r="W66" s="216"/>
      <c r="X66" s="146"/>
      <c r="Y66" s="216"/>
      <c r="Z66" s="146"/>
      <c r="AA66" s="221"/>
      <c r="AB66" s="371"/>
      <c r="AC66" s="136"/>
      <c r="AD66" s="266" t="str">
        <f t="shared" si="1"/>
        <v/>
      </c>
      <c r="AE66" s="160"/>
      <c r="AF66" s="259"/>
      <c r="AG66" s="135"/>
      <c r="AH66" s="226"/>
      <c r="AI66" s="278"/>
      <c r="AJ66" s="230"/>
      <c r="AK66" s="146"/>
      <c r="AL66" s="235"/>
      <c r="AM66" s="146"/>
      <c r="AN66" s="235"/>
      <c r="AO66" s="202"/>
      <c r="AP66" s="161"/>
      <c r="AQ66" s="321"/>
      <c r="AR66" s="321"/>
      <c r="AS66" s="321"/>
      <c r="AT66" s="321"/>
      <c r="AU66" s="321"/>
      <c r="AV66" s="321"/>
    </row>
    <row r="67" spans="1:48">
      <c r="A67" s="364">
        <v>65</v>
      </c>
      <c r="B67" s="183"/>
      <c r="C67" s="184"/>
      <c r="D67" s="184"/>
      <c r="E67" s="384"/>
      <c r="F67" s="385"/>
      <c r="G67" s="386"/>
      <c r="H67" s="387"/>
      <c r="I67" s="387"/>
      <c r="J67" s="387"/>
      <c r="K67" s="382"/>
      <c r="L67" s="387"/>
      <c r="M67" s="388"/>
      <c r="N67" s="138"/>
      <c r="O67" s="368" t="str">
        <f t="shared" ref="O67:O72" si="2">IF(SUMIF(P67:AA67,1,P$1:AA$1)=0,"",SUMIF(P67:AA67,1,P$1:AA$1))</f>
        <v/>
      </c>
      <c r="P67" s="148"/>
      <c r="Q67" s="149"/>
      <c r="R67" s="217"/>
      <c r="S67" s="150"/>
      <c r="T67" s="217"/>
      <c r="U67" s="213"/>
      <c r="V67" s="208"/>
      <c r="W67" s="217"/>
      <c r="X67" s="150"/>
      <c r="Y67" s="217"/>
      <c r="Z67" s="150"/>
      <c r="AA67" s="222"/>
      <c r="AB67" s="371"/>
      <c r="AC67" s="138"/>
      <c r="AD67" s="267" t="str">
        <f t="shared" si="1"/>
        <v/>
      </c>
      <c r="AE67" s="162"/>
      <c r="AF67" s="260"/>
      <c r="AG67" s="137"/>
      <c r="AH67" s="227"/>
      <c r="AI67" s="279"/>
      <c r="AJ67" s="231"/>
      <c r="AK67" s="150"/>
      <c r="AL67" s="236"/>
      <c r="AM67" s="150"/>
      <c r="AN67" s="236"/>
      <c r="AO67" s="203"/>
      <c r="AP67" s="163"/>
      <c r="AQ67" s="321"/>
      <c r="AR67" s="321"/>
      <c r="AS67" s="321"/>
      <c r="AT67" s="321"/>
      <c r="AU67" s="321"/>
      <c r="AV67" s="321"/>
    </row>
    <row r="68" spans="1:48">
      <c r="A68" s="364">
        <v>66</v>
      </c>
      <c r="B68" s="183"/>
      <c r="C68" s="184"/>
      <c r="D68" s="184"/>
      <c r="E68" s="389"/>
      <c r="F68" s="376"/>
      <c r="G68" s="390"/>
      <c r="H68" s="391"/>
      <c r="I68" s="391"/>
      <c r="J68" s="391"/>
      <c r="K68" s="391"/>
      <c r="L68" s="391"/>
      <c r="M68" s="392"/>
      <c r="N68" s="140"/>
      <c r="O68" s="369" t="str">
        <f t="shared" si="2"/>
        <v/>
      </c>
      <c r="P68" s="151"/>
      <c r="Q68" s="152"/>
      <c r="R68" s="218"/>
      <c r="S68" s="153"/>
      <c r="T68" s="218"/>
      <c r="U68" s="214"/>
      <c r="V68" s="209"/>
      <c r="W68" s="218"/>
      <c r="X68" s="153"/>
      <c r="Y68" s="218"/>
      <c r="Z68" s="153"/>
      <c r="AA68" s="223"/>
      <c r="AB68" s="371"/>
      <c r="AC68" s="140"/>
      <c r="AD68" s="268" t="str">
        <f>IF(SUMIF(AE68:AO68,1,AE$1:AO$1)=0,"",SUMIF(AE68:AO68,1,AE$1:AO$1))</f>
        <v/>
      </c>
      <c r="AE68" s="164"/>
      <c r="AF68" s="261"/>
      <c r="AG68" s="139"/>
      <c r="AH68" s="228"/>
      <c r="AI68" s="280"/>
      <c r="AJ68" s="232"/>
      <c r="AK68" s="153"/>
      <c r="AL68" s="237"/>
      <c r="AM68" s="153"/>
      <c r="AN68" s="237"/>
      <c r="AO68" s="204"/>
      <c r="AP68" s="165"/>
      <c r="AQ68" s="321"/>
      <c r="AR68" s="321"/>
      <c r="AS68" s="321"/>
      <c r="AT68" s="321"/>
      <c r="AU68" s="321"/>
      <c r="AV68" s="321"/>
    </row>
    <row r="69" spans="1:48">
      <c r="A69" s="364">
        <v>67</v>
      </c>
      <c r="B69" s="183"/>
      <c r="C69" s="184"/>
      <c r="D69" s="184"/>
      <c r="E69" s="393"/>
      <c r="F69" s="376"/>
      <c r="G69" s="381"/>
      <c r="H69" s="382"/>
      <c r="I69" s="382"/>
      <c r="J69" s="382"/>
      <c r="K69" s="382"/>
      <c r="L69" s="382"/>
      <c r="M69" s="383"/>
      <c r="N69" s="136"/>
      <c r="O69" s="367" t="str">
        <f t="shared" si="2"/>
        <v/>
      </c>
      <c r="P69" s="144"/>
      <c r="Q69" s="145"/>
      <c r="R69" s="216"/>
      <c r="S69" s="146"/>
      <c r="T69" s="216"/>
      <c r="U69" s="212"/>
      <c r="V69" s="207"/>
      <c r="W69" s="216"/>
      <c r="X69" s="146"/>
      <c r="Y69" s="216"/>
      <c r="Z69" s="146"/>
      <c r="AA69" s="221"/>
      <c r="AB69" s="371"/>
      <c r="AC69" s="136"/>
      <c r="AD69" s="266" t="str">
        <f>IF(SUMIF(AE69:AO69,1,AE$1:AO$1)=0,"",SUMIF(AE69:AO69,1,AE$1:AO$1))</f>
        <v/>
      </c>
      <c r="AE69" s="160"/>
      <c r="AF69" s="259"/>
      <c r="AG69" s="135"/>
      <c r="AH69" s="226"/>
      <c r="AI69" s="278"/>
      <c r="AJ69" s="230"/>
      <c r="AK69" s="146"/>
      <c r="AL69" s="235"/>
      <c r="AM69" s="146"/>
      <c r="AN69" s="235"/>
      <c r="AO69" s="202"/>
      <c r="AP69" s="161"/>
      <c r="AQ69" s="321"/>
      <c r="AR69" s="321"/>
      <c r="AS69" s="321"/>
      <c r="AT69" s="321"/>
      <c r="AU69" s="321"/>
      <c r="AV69" s="321"/>
    </row>
    <row r="70" spans="1:48">
      <c r="A70" s="364">
        <v>68</v>
      </c>
      <c r="B70" s="183"/>
      <c r="C70" s="184"/>
      <c r="D70" s="184"/>
      <c r="E70" s="393"/>
      <c r="F70" s="376"/>
      <c r="G70" s="381"/>
      <c r="H70" s="382"/>
      <c r="I70" s="382"/>
      <c r="J70" s="382"/>
      <c r="K70" s="382"/>
      <c r="L70" s="382"/>
      <c r="M70" s="383"/>
      <c r="N70" s="136"/>
      <c r="O70" s="367" t="str">
        <f t="shared" si="2"/>
        <v/>
      </c>
      <c r="P70" s="144"/>
      <c r="Q70" s="145"/>
      <c r="R70" s="216"/>
      <c r="S70" s="146"/>
      <c r="T70" s="216"/>
      <c r="U70" s="212"/>
      <c r="V70" s="207"/>
      <c r="W70" s="216"/>
      <c r="X70" s="146"/>
      <c r="Y70" s="216"/>
      <c r="Z70" s="146"/>
      <c r="AA70" s="221"/>
      <c r="AB70" s="371"/>
      <c r="AC70" s="136"/>
      <c r="AD70" s="266" t="str">
        <f>IF(SUMIF(AE70:AO70,1,AE$1:AO$1)=0,"",SUMIF(AE70:AO70,1,AE$1:AO$1))</f>
        <v/>
      </c>
      <c r="AE70" s="160"/>
      <c r="AF70" s="259"/>
      <c r="AG70" s="135"/>
      <c r="AH70" s="226"/>
      <c r="AI70" s="278"/>
      <c r="AJ70" s="230"/>
      <c r="AK70" s="146"/>
      <c r="AL70" s="235"/>
      <c r="AM70" s="146"/>
      <c r="AN70" s="235"/>
      <c r="AO70" s="202"/>
      <c r="AP70" s="161"/>
      <c r="AQ70" s="321"/>
      <c r="AR70" s="321"/>
      <c r="AS70" s="321"/>
      <c r="AT70" s="321"/>
      <c r="AU70" s="321"/>
      <c r="AV70" s="321"/>
    </row>
    <row r="71" spans="1:48">
      <c r="A71" s="364">
        <v>69</v>
      </c>
      <c r="B71" s="183"/>
      <c r="C71" s="184"/>
      <c r="D71" s="184"/>
      <c r="E71" s="393"/>
      <c r="F71" s="376"/>
      <c r="G71" s="381"/>
      <c r="H71" s="382"/>
      <c r="I71" s="382"/>
      <c r="J71" s="382"/>
      <c r="K71" s="382"/>
      <c r="L71" s="382"/>
      <c r="M71" s="383"/>
      <c r="N71" s="136"/>
      <c r="O71" s="367" t="str">
        <f t="shared" si="2"/>
        <v/>
      </c>
      <c r="P71" s="144"/>
      <c r="Q71" s="145"/>
      <c r="R71" s="216"/>
      <c r="S71" s="146"/>
      <c r="T71" s="216"/>
      <c r="U71" s="212"/>
      <c r="V71" s="207"/>
      <c r="W71" s="216"/>
      <c r="X71" s="146"/>
      <c r="Y71" s="216"/>
      <c r="Z71" s="146"/>
      <c r="AA71" s="221"/>
      <c r="AB71" s="371"/>
      <c r="AC71" s="136"/>
      <c r="AD71" s="266" t="str">
        <f>IF(SUMIF(AE71:AO71,1,AE$1:AO$1)=0,"",SUMIF(AE71:AO71,1,AE$1:AO$1))</f>
        <v/>
      </c>
      <c r="AE71" s="160"/>
      <c r="AF71" s="259"/>
      <c r="AG71" s="135"/>
      <c r="AH71" s="226"/>
      <c r="AI71" s="278"/>
      <c r="AJ71" s="230"/>
      <c r="AK71" s="146"/>
      <c r="AL71" s="235"/>
      <c r="AM71" s="146"/>
      <c r="AN71" s="235"/>
      <c r="AO71" s="202"/>
      <c r="AP71" s="161"/>
      <c r="AQ71" s="321"/>
      <c r="AR71" s="321"/>
      <c r="AS71" s="321"/>
      <c r="AT71" s="321"/>
      <c r="AU71" s="321"/>
      <c r="AV71" s="321"/>
    </row>
    <row r="72" spans="1:48" ht="16.8" thickBot="1">
      <c r="A72" s="364">
        <v>70</v>
      </c>
      <c r="B72" s="183"/>
      <c r="C72" s="184"/>
      <c r="D72" s="184"/>
      <c r="E72" s="384"/>
      <c r="F72" s="385"/>
      <c r="G72" s="386"/>
      <c r="H72" s="387"/>
      <c r="I72" s="387"/>
      <c r="J72" s="387"/>
      <c r="K72" s="382"/>
      <c r="L72" s="387"/>
      <c r="M72" s="388"/>
      <c r="N72" s="138"/>
      <c r="O72" s="368" t="str">
        <f t="shared" si="2"/>
        <v/>
      </c>
      <c r="P72" s="148"/>
      <c r="Q72" s="149"/>
      <c r="R72" s="217"/>
      <c r="S72" s="150"/>
      <c r="T72" s="217"/>
      <c r="U72" s="213"/>
      <c r="V72" s="210"/>
      <c r="W72" s="219"/>
      <c r="X72" s="154"/>
      <c r="Y72" s="219"/>
      <c r="Z72" s="154"/>
      <c r="AA72" s="224"/>
      <c r="AB72" s="371"/>
      <c r="AC72" s="138"/>
      <c r="AD72" s="267" t="str">
        <f>IF(SUMIF(AE72:AO72,1,AE$1:AO$1)=0,"",SUMIF(AE72:AO72,1,AE$1:AO$1))</f>
        <v/>
      </c>
      <c r="AE72" s="162"/>
      <c r="AF72" s="260"/>
      <c r="AG72" s="137"/>
      <c r="AH72" s="227"/>
      <c r="AI72" s="279"/>
      <c r="AJ72" s="233"/>
      <c r="AK72" s="154"/>
      <c r="AL72" s="238"/>
      <c r="AM72" s="154"/>
      <c r="AN72" s="238"/>
      <c r="AO72" s="239"/>
      <c r="AP72" s="163"/>
      <c r="AQ72" s="321"/>
      <c r="AR72" s="321"/>
      <c r="AS72" s="321"/>
      <c r="AT72" s="321"/>
      <c r="AU72" s="321"/>
      <c r="AV72" s="321"/>
    </row>
    <row r="73" spans="1:48">
      <c r="AI73" s="190"/>
    </row>
    <row r="74" spans="1:48">
      <c r="AI74" s="190"/>
    </row>
    <row r="75" spans="1:48">
      <c r="AI75" s="190"/>
    </row>
    <row r="76" spans="1:48">
      <c r="AI76" s="190"/>
    </row>
    <row r="77" spans="1:48">
      <c r="AI77" s="190"/>
    </row>
    <row r="78" spans="1:48">
      <c r="AI78" s="190"/>
    </row>
    <row r="79" spans="1:48">
      <c r="AI79" s="190"/>
    </row>
    <row r="80" spans="1:48">
      <c r="AI80" s="190"/>
    </row>
    <row r="81" spans="35:35">
      <c r="AI81" s="190"/>
    </row>
    <row r="82" spans="35:35">
      <c r="AI82" s="190"/>
    </row>
    <row r="83" spans="35:35">
      <c r="AI83" s="190"/>
    </row>
    <row r="84" spans="35:35">
      <c r="AI84" s="190"/>
    </row>
    <row r="85" spans="35:35">
      <c r="AI85" s="190"/>
    </row>
    <row r="86" spans="35:35">
      <c r="AI86" s="190"/>
    </row>
    <row r="87" spans="35:35">
      <c r="AI87" s="190"/>
    </row>
    <row r="88" spans="35:35">
      <c r="AI88" s="190"/>
    </row>
    <row r="89" spans="35:35">
      <c r="AI89" s="190"/>
    </row>
    <row r="90" spans="35:35">
      <c r="AI90" s="190"/>
    </row>
    <row r="91" spans="35:35">
      <c r="AI91" s="190"/>
    </row>
    <row r="92" spans="35:35">
      <c r="AI92" s="190"/>
    </row>
    <row r="93" spans="35:35">
      <c r="AI93" s="190"/>
    </row>
    <row r="94" spans="35:35">
      <c r="AI94" s="190"/>
    </row>
    <row r="95" spans="35:35">
      <c r="AI95" s="190"/>
    </row>
    <row r="96" spans="35:35">
      <c r="AI96" s="190"/>
    </row>
    <row r="97" spans="35:35">
      <c r="AI97" s="190"/>
    </row>
    <row r="98" spans="35:35">
      <c r="AI98" s="190"/>
    </row>
    <row r="99" spans="35:35">
      <c r="AI99" s="190"/>
    </row>
    <row r="100" spans="35:35">
      <c r="AI100" s="190"/>
    </row>
    <row r="101" spans="35:35">
      <c r="AI101" s="190"/>
    </row>
    <row r="102" spans="35:35">
      <c r="AI102" s="190"/>
    </row>
    <row r="103" spans="35:35">
      <c r="AI103" s="190"/>
    </row>
    <row r="104" spans="35:35">
      <c r="AI104" s="190"/>
    </row>
    <row r="105" spans="35:35">
      <c r="AI105" s="190"/>
    </row>
    <row r="106" spans="35:35">
      <c r="AI106" s="190"/>
    </row>
    <row r="107" spans="35:35">
      <c r="AI107" s="190"/>
    </row>
    <row r="108" spans="35:35">
      <c r="AI108" s="190"/>
    </row>
    <row r="109" spans="35:35">
      <c r="AI109" s="190"/>
    </row>
    <row r="110" spans="35:35">
      <c r="AI110" s="190"/>
    </row>
    <row r="111" spans="35:35">
      <c r="AI111" s="190"/>
    </row>
    <row r="112" spans="35:35">
      <c r="AI112" s="190"/>
    </row>
    <row r="113" spans="35:35">
      <c r="AI113" s="190"/>
    </row>
    <row r="114" spans="35:35">
      <c r="AI114" s="190"/>
    </row>
    <row r="115" spans="35:35">
      <c r="AI115" s="190"/>
    </row>
    <row r="116" spans="35:35">
      <c r="AI116" s="190"/>
    </row>
    <row r="117" spans="35:35">
      <c r="AI117" s="190"/>
    </row>
    <row r="118" spans="35:35">
      <c r="AI118" s="190"/>
    </row>
    <row r="119" spans="35:35">
      <c r="AI119" s="190"/>
    </row>
    <row r="120" spans="35:35">
      <c r="AI120" s="190"/>
    </row>
    <row r="121" spans="35:35">
      <c r="AI121" s="190"/>
    </row>
    <row r="122" spans="35:35">
      <c r="AI122" s="190"/>
    </row>
    <row r="123" spans="35:35">
      <c r="AI123" s="190"/>
    </row>
    <row r="124" spans="35:35">
      <c r="AI124" s="190"/>
    </row>
    <row r="125" spans="35:35">
      <c r="AI125" s="190"/>
    </row>
    <row r="126" spans="35:35">
      <c r="AI126" s="190"/>
    </row>
    <row r="127" spans="35:35">
      <c r="AI127" s="190"/>
    </row>
    <row r="128" spans="35:35">
      <c r="AI128" s="190"/>
    </row>
    <row r="129" spans="35:35">
      <c r="AI129" s="190"/>
    </row>
    <row r="130" spans="35:35">
      <c r="AI130" s="190"/>
    </row>
    <row r="131" spans="35:35">
      <c r="AI131" s="190"/>
    </row>
    <row r="132" spans="35:35">
      <c r="AI132" s="190"/>
    </row>
    <row r="133" spans="35:35">
      <c r="AI133" s="190"/>
    </row>
    <row r="134" spans="35:35">
      <c r="AI134" s="190"/>
    </row>
    <row r="135" spans="35:35">
      <c r="AI135" s="190"/>
    </row>
    <row r="136" spans="35:35">
      <c r="AI136" s="190"/>
    </row>
    <row r="137" spans="35:35">
      <c r="AI137" s="190"/>
    </row>
    <row r="138" spans="35:35">
      <c r="AI138" s="190"/>
    </row>
    <row r="139" spans="35:35">
      <c r="AI139" s="190"/>
    </row>
    <row r="140" spans="35:35">
      <c r="AI140" s="190"/>
    </row>
    <row r="141" spans="35:35">
      <c r="AI141" s="190"/>
    </row>
    <row r="142" spans="35:35">
      <c r="AI142" s="190"/>
    </row>
    <row r="143" spans="35:35">
      <c r="AI143" s="190"/>
    </row>
    <row r="144" spans="35:35">
      <c r="AI144" s="190"/>
    </row>
    <row r="145" spans="35:35">
      <c r="AI145" s="190"/>
    </row>
    <row r="146" spans="35:35">
      <c r="AI146" s="190"/>
    </row>
    <row r="147" spans="35:35">
      <c r="AI147" s="190"/>
    </row>
    <row r="148" spans="35:35">
      <c r="AI148" s="190"/>
    </row>
    <row r="149" spans="35:35">
      <c r="AI149" s="190"/>
    </row>
    <row r="150" spans="35:35">
      <c r="AI150" s="190"/>
    </row>
    <row r="151" spans="35:35">
      <c r="AI151" s="190"/>
    </row>
    <row r="152" spans="35:35">
      <c r="AI152" s="190"/>
    </row>
    <row r="153" spans="35:35">
      <c r="AI153" s="190"/>
    </row>
    <row r="154" spans="35:35">
      <c r="AI154" s="190"/>
    </row>
    <row r="155" spans="35:35">
      <c r="AI155" s="190"/>
    </row>
    <row r="156" spans="35:35">
      <c r="AI156" s="190"/>
    </row>
    <row r="157" spans="35:35">
      <c r="AI157" s="190"/>
    </row>
    <row r="158" spans="35:35">
      <c r="AI158" s="190"/>
    </row>
    <row r="159" spans="35:35">
      <c r="AI159" s="190"/>
    </row>
    <row r="160" spans="35:35">
      <c r="AI160" s="190"/>
    </row>
    <row r="161" spans="35:35">
      <c r="AI161" s="190"/>
    </row>
    <row r="162" spans="35:35">
      <c r="AI162" s="190"/>
    </row>
    <row r="163" spans="35:35">
      <c r="AI163" s="190"/>
    </row>
    <row r="164" spans="35:35">
      <c r="AI164" s="190"/>
    </row>
    <row r="165" spans="35:35">
      <c r="AI165" s="190"/>
    </row>
    <row r="166" spans="35:35">
      <c r="AI166" s="190"/>
    </row>
    <row r="167" spans="35:35">
      <c r="AI167" s="190"/>
    </row>
    <row r="168" spans="35:35">
      <c r="AI168" s="190"/>
    </row>
    <row r="169" spans="35:35">
      <c r="AI169" s="190"/>
    </row>
    <row r="170" spans="35:35">
      <c r="AI170" s="190"/>
    </row>
    <row r="171" spans="35:35">
      <c r="AI171" s="190"/>
    </row>
    <row r="172" spans="35:35">
      <c r="AI172" s="190"/>
    </row>
    <row r="173" spans="35:35">
      <c r="AI173" s="190"/>
    </row>
    <row r="174" spans="35:35">
      <c r="AI174" s="190"/>
    </row>
    <row r="175" spans="35:35">
      <c r="AI175" s="190"/>
    </row>
    <row r="176" spans="35:35">
      <c r="AI176" s="190"/>
    </row>
    <row r="177" spans="35:35">
      <c r="AI177" s="190"/>
    </row>
    <row r="178" spans="35:35">
      <c r="AI178" s="190"/>
    </row>
    <row r="179" spans="35:35">
      <c r="AI179" s="190"/>
    </row>
    <row r="180" spans="35:35">
      <c r="AI180" s="190"/>
    </row>
    <row r="181" spans="35:35">
      <c r="AI181" s="190"/>
    </row>
    <row r="182" spans="35:35">
      <c r="AI182" s="190"/>
    </row>
    <row r="183" spans="35:35">
      <c r="AI183" s="190"/>
    </row>
    <row r="184" spans="35:35">
      <c r="AI184" s="190"/>
    </row>
    <row r="185" spans="35:35">
      <c r="AI185" s="190"/>
    </row>
    <row r="186" spans="35:35">
      <c r="AI186" s="190"/>
    </row>
    <row r="187" spans="35:35">
      <c r="AI187" s="190"/>
    </row>
    <row r="188" spans="35:35">
      <c r="AI188" s="190"/>
    </row>
    <row r="189" spans="35:35">
      <c r="AI189" s="190"/>
    </row>
    <row r="190" spans="35:35">
      <c r="AI190" s="190"/>
    </row>
    <row r="191" spans="35:35">
      <c r="AI191" s="190"/>
    </row>
    <row r="192" spans="35:35">
      <c r="AI192" s="190"/>
    </row>
    <row r="193" spans="35:35">
      <c r="AI193" s="190"/>
    </row>
    <row r="194" spans="35:35">
      <c r="AI194" s="190"/>
    </row>
    <row r="195" spans="35:35">
      <c r="AI195" s="190"/>
    </row>
    <row r="196" spans="35:35">
      <c r="AI196" s="190"/>
    </row>
    <row r="197" spans="35:35">
      <c r="AI197" s="190"/>
    </row>
    <row r="198" spans="35:35">
      <c r="AI198" s="190"/>
    </row>
    <row r="199" spans="35:35">
      <c r="AI199" s="190"/>
    </row>
    <row r="200" spans="35:35">
      <c r="AI200" s="190"/>
    </row>
    <row r="201" spans="35:35">
      <c r="AI201" s="190"/>
    </row>
    <row r="202" spans="35:35">
      <c r="AI202" s="190"/>
    </row>
    <row r="203" spans="35:35">
      <c r="AI203" s="190"/>
    </row>
    <row r="204" spans="35:35">
      <c r="AI204" s="190"/>
    </row>
    <row r="205" spans="35:35">
      <c r="AI205" s="190"/>
    </row>
    <row r="206" spans="35:35">
      <c r="AI206" s="190"/>
    </row>
    <row r="207" spans="35:35">
      <c r="AI207" s="190"/>
    </row>
    <row r="208" spans="35:35">
      <c r="AI208" s="190"/>
    </row>
    <row r="209" spans="35:35">
      <c r="AI209" s="190"/>
    </row>
    <row r="210" spans="35:35">
      <c r="AI210" s="190"/>
    </row>
    <row r="211" spans="35:35">
      <c r="AI211" s="190"/>
    </row>
    <row r="212" spans="35:35">
      <c r="AI212" s="190"/>
    </row>
    <row r="213" spans="35:35">
      <c r="AI213" s="190"/>
    </row>
    <row r="214" spans="35:35">
      <c r="AI214" s="190"/>
    </row>
    <row r="215" spans="35:35">
      <c r="AI215" s="190"/>
    </row>
    <row r="216" spans="35:35">
      <c r="AI216" s="190"/>
    </row>
    <row r="217" spans="35:35">
      <c r="AI217" s="190"/>
    </row>
    <row r="218" spans="35:35">
      <c r="AI218" s="190"/>
    </row>
    <row r="219" spans="35:35">
      <c r="AI219" s="190"/>
    </row>
    <row r="220" spans="35:35">
      <c r="AI220" s="190"/>
    </row>
    <row r="221" spans="35:35">
      <c r="AI221" s="190"/>
    </row>
    <row r="222" spans="35:35">
      <c r="AI222" s="190"/>
    </row>
    <row r="223" spans="35:35">
      <c r="AI223" s="190"/>
    </row>
    <row r="224" spans="35:35">
      <c r="AI224" s="190"/>
    </row>
    <row r="225" spans="35:35">
      <c r="AI225" s="190"/>
    </row>
    <row r="226" spans="35:35">
      <c r="AI226" s="190"/>
    </row>
    <row r="227" spans="35:35">
      <c r="AI227" s="190"/>
    </row>
    <row r="228" spans="35:35">
      <c r="AI228" s="190"/>
    </row>
    <row r="229" spans="35:35">
      <c r="AI229" s="190"/>
    </row>
    <row r="230" spans="35:35">
      <c r="AI230" s="190"/>
    </row>
    <row r="231" spans="35:35">
      <c r="AI231" s="190"/>
    </row>
    <row r="232" spans="35:35">
      <c r="AI232" s="190"/>
    </row>
    <row r="233" spans="35:35">
      <c r="AI233" s="190"/>
    </row>
    <row r="234" spans="35:35">
      <c r="AI234" s="190"/>
    </row>
    <row r="235" spans="35:35">
      <c r="AI235" s="190"/>
    </row>
    <row r="236" spans="35:35">
      <c r="AI236" s="190"/>
    </row>
    <row r="237" spans="35:35">
      <c r="AI237" s="190"/>
    </row>
    <row r="238" spans="35:35">
      <c r="AI238" s="190"/>
    </row>
    <row r="239" spans="35:35">
      <c r="AI239" s="190"/>
    </row>
    <row r="240" spans="35:35">
      <c r="AI240" s="190"/>
    </row>
    <row r="241" spans="35:35">
      <c r="AI241" s="190"/>
    </row>
    <row r="242" spans="35:35">
      <c r="AI242" s="190"/>
    </row>
    <row r="243" spans="35:35">
      <c r="AI243" s="190"/>
    </row>
    <row r="244" spans="35:35">
      <c r="AI244" s="190"/>
    </row>
    <row r="245" spans="35:35">
      <c r="AI245" s="190"/>
    </row>
    <row r="246" spans="35:35">
      <c r="AI246" s="190"/>
    </row>
    <row r="247" spans="35:35">
      <c r="AI247" s="190"/>
    </row>
    <row r="248" spans="35:35">
      <c r="AI248" s="190"/>
    </row>
    <row r="249" spans="35:35">
      <c r="AI249" s="190"/>
    </row>
    <row r="250" spans="35:35">
      <c r="AI250" s="190"/>
    </row>
    <row r="251" spans="35:35">
      <c r="AI251" s="190"/>
    </row>
    <row r="252" spans="35:35">
      <c r="AI252" s="190"/>
    </row>
    <row r="253" spans="35:35">
      <c r="AI253" s="190"/>
    </row>
    <row r="254" spans="35:35">
      <c r="AI254" s="190"/>
    </row>
    <row r="255" spans="35:35">
      <c r="AI255" s="190"/>
    </row>
    <row r="256" spans="35:35">
      <c r="AI256" s="190"/>
    </row>
    <row r="257" spans="35:35">
      <c r="AI257" s="190"/>
    </row>
    <row r="258" spans="35:35">
      <c r="AI258" s="190"/>
    </row>
    <row r="259" spans="35:35">
      <c r="AI259" s="190"/>
    </row>
    <row r="260" spans="35:35">
      <c r="AI260" s="190"/>
    </row>
    <row r="261" spans="35:35">
      <c r="AI261" s="190"/>
    </row>
    <row r="262" spans="35:35">
      <c r="AI262" s="190"/>
    </row>
    <row r="263" spans="35:35">
      <c r="AI263" s="190"/>
    </row>
    <row r="264" spans="35:35">
      <c r="AI264" s="190"/>
    </row>
    <row r="265" spans="35:35">
      <c r="AI265" s="190"/>
    </row>
    <row r="266" spans="35:35">
      <c r="AI266" s="190"/>
    </row>
    <row r="267" spans="35:35">
      <c r="AI267" s="190"/>
    </row>
    <row r="268" spans="35:35">
      <c r="AI268" s="190"/>
    </row>
    <row r="269" spans="35:35">
      <c r="AI269" s="190"/>
    </row>
    <row r="270" spans="35:35">
      <c r="AI270" s="190"/>
    </row>
    <row r="271" spans="35:35">
      <c r="AI271" s="190"/>
    </row>
    <row r="272" spans="35:35">
      <c r="AI272" s="190"/>
    </row>
    <row r="273" spans="35:35">
      <c r="AI273" s="190"/>
    </row>
    <row r="274" spans="35:35">
      <c r="AI274" s="190"/>
    </row>
    <row r="275" spans="35:35">
      <c r="AI275" s="190"/>
    </row>
    <row r="276" spans="35:35">
      <c r="AI276" s="190"/>
    </row>
    <row r="277" spans="35:35">
      <c r="AI277" s="190"/>
    </row>
    <row r="278" spans="35:35">
      <c r="AI278" s="190"/>
    </row>
    <row r="279" spans="35:35">
      <c r="AI279" s="190"/>
    </row>
    <row r="280" spans="35:35">
      <c r="AI280" s="190"/>
    </row>
    <row r="281" spans="35:35">
      <c r="AI281" s="190"/>
    </row>
    <row r="282" spans="35:35">
      <c r="AI282" s="190"/>
    </row>
    <row r="283" spans="35:35">
      <c r="AI283" s="190"/>
    </row>
    <row r="284" spans="35:35">
      <c r="AI284" s="190"/>
    </row>
    <row r="285" spans="35:35">
      <c r="AI285" s="190"/>
    </row>
    <row r="286" spans="35:35">
      <c r="AI286" s="190"/>
    </row>
    <row r="287" spans="35:35">
      <c r="AI287" s="190"/>
    </row>
    <row r="288" spans="35:35">
      <c r="AI288" s="190"/>
    </row>
    <row r="289" spans="35:35">
      <c r="AI289" s="190"/>
    </row>
    <row r="290" spans="35:35">
      <c r="AI290" s="190"/>
    </row>
    <row r="291" spans="35:35">
      <c r="AI291" s="190"/>
    </row>
    <row r="292" spans="35:35">
      <c r="AI292" s="190"/>
    </row>
    <row r="293" spans="35:35">
      <c r="AI293" s="190"/>
    </row>
    <row r="294" spans="35:35">
      <c r="AI294" s="190"/>
    </row>
    <row r="295" spans="35:35">
      <c r="AI295" s="190"/>
    </row>
    <row r="296" spans="35:35">
      <c r="AI296" s="190"/>
    </row>
    <row r="297" spans="35:35">
      <c r="AI297" s="190"/>
    </row>
    <row r="298" spans="35:35">
      <c r="AI298" s="190"/>
    </row>
    <row r="299" spans="35:35">
      <c r="AI299" s="190"/>
    </row>
    <row r="300" spans="35:35">
      <c r="AI300" s="190"/>
    </row>
    <row r="301" spans="35:35">
      <c r="AI301" s="190"/>
    </row>
    <row r="302" spans="35:35">
      <c r="AI302" s="190"/>
    </row>
    <row r="303" spans="35:35">
      <c r="AI303" s="190"/>
    </row>
    <row r="304" spans="35:35">
      <c r="AI304" s="190"/>
    </row>
    <row r="305" spans="35:35">
      <c r="AI305" s="190"/>
    </row>
    <row r="306" spans="35:35">
      <c r="AI306" s="190"/>
    </row>
    <row r="307" spans="35:35">
      <c r="AI307" s="190"/>
    </row>
    <row r="308" spans="35:35">
      <c r="AI308" s="190"/>
    </row>
    <row r="309" spans="35:35">
      <c r="AI309" s="190"/>
    </row>
    <row r="310" spans="35:35">
      <c r="AI310" s="190"/>
    </row>
    <row r="311" spans="35:35">
      <c r="AI311" s="190"/>
    </row>
    <row r="312" spans="35:35">
      <c r="AI312" s="190"/>
    </row>
    <row r="313" spans="35:35">
      <c r="AI313" s="190"/>
    </row>
    <row r="314" spans="35:35">
      <c r="AI314" s="190"/>
    </row>
    <row r="315" spans="35:35">
      <c r="AI315" s="190"/>
    </row>
    <row r="316" spans="35:35">
      <c r="AI316" s="190"/>
    </row>
    <row r="317" spans="35:35">
      <c r="AI317" s="190"/>
    </row>
    <row r="318" spans="35:35">
      <c r="AI318" s="190"/>
    </row>
    <row r="319" spans="35:35">
      <c r="AI319" s="190"/>
    </row>
    <row r="320" spans="35:35">
      <c r="AI320" s="190"/>
    </row>
    <row r="321" spans="35:35">
      <c r="AI321" s="190"/>
    </row>
    <row r="322" spans="35:35">
      <c r="AI322" s="190"/>
    </row>
    <row r="323" spans="35:35">
      <c r="AI323" s="190"/>
    </row>
    <row r="324" spans="35:35">
      <c r="AI324" s="190"/>
    </row>
    <row r="325" spans="35:35">
      <c r="AI325" s="190"/>
    </row>
    <row r="326" spans="35:35">
      <c r="AI326" s="190"/>
    </row>
    <row r="327" spans="35:35">
      <c r="AI327" s="190"/>
    </row>
    <row r="328" spans="35:35">
      <c r="AI328" s="190"/>
    </row>
    <row r="329" spans="35:35">
      <c r="AI329" s="190"/>
    </row>
    <row r="330" spans="35:35">
      <c r="AI330" s="190"/>
    </row>
    <row r="331" spans="35:35">
      <c r="AI331" s="190"/>
    </row>
    <row r="332" spans="35:35">
      <c r="AI332" s="190"/>
    </row>
    <row r="333" spans="35:35">
      <c r="AI333" s="190"/>
    </row>
    <row r="334" spans="35:35">
      <c r="AI334" s="190"/>
    </row>
    <row r="335" spans="35:35">
      <c r="AI335" s="190"/>
    </row>
    <row r="336" spans="35:35">
      <c r="AI336" s="190"/>
    </row>
    <row r="337" spans="35:35">
      <c r="AI337" s="190"/>
    </row>
    <row r="338" spans="35:35">
      <c r="AI338" s="190"/>
    </row>
    <row r="339" spans="35:35">
      <c r="AI339" s="190"/>
    </row>
    <row r="340" spans="35:35">
      <c r="AI340" s="190"/>
    </row>
    <row r="341" spans="35:35">
      <c r="AI341" s="190"/>
    </row>
    <row r="342" spans="35:35">
      <c r="AI342" s="190"/>
    </row>
    <row r="343" spans="35:35">
      <c r="AI343" s="190"/>
    </row>
    <row r="344" spans="35:35">
      <c r="AI344" s="190"/>
    </row>
    <row r="345" spans="35:35">
      <c r="AI345" s="190"/>
    </row>
    <row r="346" spans="35:35">
      <c r="AI346" s="190"/>
    </row>
    <row r="347" spans="35:35">
      <c r="AI347" s="190"/>
    </row>
    <row r="348" spans="35:35">
      <c r="AI348" s="190"/>
    </row>
    <row r="349" spans="35:35">
      <c r="AI349" s="190"/>
    </row>
    <row r="350" spans="35:35">
      <c r="AI350" s="190"/>
    </row>
    <row r="351" spans="35:35">
      <c r="AI351" s="190"/>
    </row>
    <row r="352" spans="35:35">
      <c r="AI352" s="190"/>
    </row>
    <row r="353" spans="35:35">
      <c r="AI353" s="190"/>
    </row>
    <row r="354" spans="35:35">
      <c r="AI354" s="190"/>
    </row>
    <row r="355" spans="35:35">
      <c r="AI355" s="190"/>
    </row>
    <row r="356" spans="35:35">
      <c r="AI356" s="190"/>
    </row>
    <row r="357" spans="35:35">
      <c r="AI357" s="190"/>
    </row>
    <row r="358" spans="35:35">
      <c r="AI358" s="190"/>
    </row>
    <row r="359" spans="35:35">
      <c r="AI359" s="190"/>
    </row>
    <row r="360" spans="35:35">
      <c r="AI360" s="190"/>
    </row>
    <row r="361" spans="35:35">
      <c r="AI361" s="190"/>
    </row>
    <row r="362" spans="35:35">
      <c r="AI362" s="190"/>
    </row>
    <row r="363" spans="35:35">
      <c r="AI363" s="190"/>
    </row>
    <row r="364" spans="35:35">
      <c r="AI364" s="190"/>
    </row>
    <row r="365" spans="35:35">
      <c r="AI365" s="190"/>
    </row>
    <row r="366" spans="35:35">
      <c r="AI366" s="190"/>
    </row>
    <row r="367" spans="35:35">
      <c r="AI367" s="190"/>
    </row>
    <row r="368" spans="35:35">
      <c r="AI368" s="190"/>
    </row>
    <row r="369" spans="35:35">
      <c r="AI369" s="190"/>
    </row>
    <row r="370" spans="35:35">
      <c r="AI370" s="190"/>
    </row>
    <row r="371" spans="35:35">
      <c r="AI371" s="190"/>
    </row>
    <row r="372" spans="35:35">
      <c r="AI372" s="190"/>
    </row>
    <row r="373" spans="35:35">
      <c r="AI373" s="190"/>
    </row>
    <row r="374" spans="35:35">
      <c r="AI374" s="190"/>
    </row>
    <row r="375" spans="35:35">
      <c r="AI375" s="190"/>
    </row>
    <row r="376" spans="35:35">
      <c r="AI376" s="190"/>
    </row>
    <row r="377" spans="35:35">
      <c r="AI377" s="190"/>
    </row>
    <row r="378" spans="35:35">
      <c r="AI378" s="190"/>
    </row>
    <row r="379" spans="35:35">
      <c r="AI379" s="190"/>
    </row>
    <row r="380" spans="35:35">
      <c r="AI380" s="190"/>
    </row>
    <row r="381" spans="35:35">
      <c r="AI381" s="190"/>
    </row>
    <row r="382" spans="35:35">
      <c r="AI382" s="190"/>
    </row>
    <row r="383" spans="35:35">
      <c r="AI383" s="190"/>
    </row>
    <row r="384" spans="35:35">
      <c r="AI384" s="190"/>
    </row>
    <row r="385" spans="35:35">
      <c r="AI385" s="190"/>
    </row>
    <row r="386" spans="35:35">
      <c r="AI386" s="190"/>
    </row>
    <row r="387" spans="35:35">
      <c r="AI387" s="190"/>
    </row>
    <row r="388" spans="35:35">
      <c r="AI388" s="190"/>
    </row>
    <row r="389" spans="35:35">
      <c r="AI389" s="190"/>
    </row>
    <row r="390" spans="35:35">
      <c r="AI390" s="190"/>
    </row>
    <row r="391" spans="35:35">
      <c r="AI391" s="190"/>
    </row>
    <row r="392" spans="35:35">
      <c r="AI392" s="190"/>
    </row>
    <row r="393" spans="35:35">
      <c r="AI393" s="190"/>
    </row>
    <row r="394" spans="35:35">
      <c r="AI394" s="190"/>
    </row>
    <row r="395" spans="35:35">
      <c r="AI395" s="190"/>
    </row>
    <row r="396" spans="35:35">
      <c r="AI396" s="190"/>
    </row>
    <row r="397" spans="35:35">
      <c r="AI397" s="190"/>
    </row>
    <row r="398" spans="35:35">
      <c r="AI398" s="190"/>
    </row>
    <row r="399" spans="35:35">
      <c r="AI399" s="190"/>
    </row>
    <row r="400" spans="35:35">
      <c r="AI400" s="190"/>
    </row>
    <row r="401" spans="35:35">
      <c r="AI401" s="190"/>
    </row>
    <row r="402" spans="35:35">
      <c r="AI402" s="190"/>
    </row>
    <row r="403" spans="35:35">
      <c r="AI403" s="190"/>
    </row>
    <row r="404" spans="35:35">
      <c r="AI404" s="190"/>
    </row>
    <row r="405" spans="35:35">
      <c r="AI405" s="190"/>
    </row>
    <row r="406" spans="35:35">
      <c r="AI406" s="190"/>
    </row>
    <row r="407" spans="35:35">
      <c r="AI407" s="190"/>
    </row>
    <row r="408" spans="35:35">
      <c r="AI408" s="190"/>
    </row>
    <row r="409" spans="35:35">
      <c r="AI409" s="190"/>
    </row>
    <row r="410" spans="35:35">
      <c r="AI410" s="190"/>
    </row>
    <row r="411" spans="35:35">
      <c r="AI411" s="190"/>
    </row>
    <row r="412" spans="35:35">
      <c r="AI412" s="190"/>
    </row>
    <row r="413" spans="35:35">
      <c r="AI413" s="190"/>
    </row>
    <row r="414" spans="35:35">
      <c r="AI414" s="190"/>
    </row>
    <row r="415" spans="35:35">
      <c r="AI415" s="190"/>
    </row>
    <row r="416" spans="35:35">
      <c r="AI416" s="190"/>
    </row>
    <row r="417" spans="35:35">
      <c r="AI417" s="190"/>
    </row>
    <row r="418" spans="35:35">
      <c r="AI418" s="190"/>
    </row>
    <row r="419" spans="35:35">
      <c r="AI419" s="190"/>
    </row>
    <row r="420" spans="35:35">
      <c r="AI420" s="190"/>
    </row>
    <row r="421" spans="35:35">
      <c r="AI421" s="190"/>
    </row>
    <row r="422" spans="35:35">
      <c r="AI422" s="190"/>
    </row>
    <row r="423" spans="35:35">
      <c r="AI423" s="190"/>
    </row>
    <row r="424" spans="35:35">
      <c r="AI424" s="190"/>
    </row>
    <row r="425" spans="35:35">
      <c r="AI425" s="190"/>
    </row>
  </sheetData>
  <phoneticPr fontId="3"/>
  <conditionalFormatting sqref="F3:F72">
    <cfRule type="expression" dxfId="4" priority="1" stopIfTrue="1">
      <formula>COUNTA(N3)=1</formula>
    </cfRule>
  </conditionalFormatting>
  <dataValidations xWindow="129" yWindow="381" count="10">
    <dataValidation allowBlank="1" showInputMessage="1" showErrorMessage="1" promptTitle="ここには、何も入力しないで。" prompt="ここには、何も入力しないで下さい。備考欄に新入部員等の情報を入れて下さい。（氏名欄・生年月日・フリガナ・所属には、入力して下さい。）" sqref="E4:E72" xr:uid="{00000000-0002-0000-0100-000000000000}"/>
    <dataValidation allowBlank="1" showInputMessage="1" showErrorMessage="1" promptTitle="禁止" prompt="ここには、何も入れないで下さい。" sqref="D3:D72" xr:uid="{00000000-0002-0000-0100-000001000000}"/>
    <dataValidation allowBlank="1" showInputMessage="1" showErrorMessage="1" prompt="シングルスのドロー番号を入れて下さい。_x000a_本戦ドロー番号はドロー番号に１０００を加えた数字でお願いします。_x000a_1番であれば、１００１_x000a_32番であれば　１０３２の様に入力して下しさい。" sqref="O2:P2" xr:uid="{00000000-0002-0000-0100-000002000000}"/>
    <dataValidation allowBlank="1" prompt="シングルスのドロー番号を入れて下さい。_x000a_本戦ドロー番号はドロー番号に１０００を加えた数字でお願いします。_x000a_1番であれば、１００１_x000a_32番であれば　１０３２の様に入力して下しさい。" sqref="AD2:AE2" xr:uid="{00000000-0002-0000-0100-000003000000}"/>
    <dataValidation allowBlank="1" showInputMessage="1" showErrorMessage="1" prompt="ドロー番号を入れて下さい。_x000a_本戦ドロー番号はドロー番号に１０００を加えた数字でお願いします。_x000a_1番であれば、１００１_x000a_32番であれば　１０３２の様に入力して下しさい。_x000a_（予選はそのままの数字を入れてください。）" sqref="AC2" xr:uid="{00000000-0002-0000-0100-000004000000}"/>
    <dataValidation allowBlank="1" showErrorMessage="1" promptTitle="ここには、何も入力しないで。" prompt="ここには、何も入力しないで下さい。備考欄に新入部員等の情報を入れて下さい。（氏名欄・生年月日・フリガナ・所属には、入力して下さい。）" sqref="E3" xr:uid="{00000000-0002-0000-0100-000005000000}"/>
    <dataValidation errorStyle="information" imeMode="halfAlpha" allowBlank="1" showErrorMessage="1" sqref="N3:O72 AC3:AD72" xr:uid="{00000000-0002-0000-0100-000006000000}"/>
    <dataValidation allowBlank="1" showInputMessage="1" showErrorMessage="1" prompt="シングルスのドロー番号を入れて下さい。_x000a_本戦出場者は、本戦ドロー番号に１０００を加えた数字でお願いします。_x000a_例：32番であれば　１０３２の様に入力して下しさい。_x000a__x000a_（本戦に出場できなかった選手は予選ブロックのドロー番号をそのまま入力してください。）" sqref="N2" xr:uid="{00000000-0002-0000-0100-000007000000}"/>
    <dataValidation type="list" errorStyle="information" imeMode="halfAlpha" allowBlank="1" promptTitle="リストから　1 　を選択してください。" prompt="リストを使わず、テンキーで直接入力もできます。" sqref="AE3:AO72 P3:AA72" xr:uid="{00000000-0002-0000-0100-000008000000}">
      <formula1>ichi</formula1>
    </dataValidation>
    <dataValidation imeMode="hiragana" allowBlank="1" showInputMessage="1" showErrorMessage="1" sqref="AP3:AP72" xr:uid="{00000000-0002-0000-0100-000009000000}"/>
  </dataValidations>
  <pageMargins left="0.51" right="0.46" top="0.98399999999999999" bottom="0.98399999999999999" header="0.51200000000000001" footer="0.51200000000000001"/>
  <pageSetup paperSize="9" scale="77" orientation="portrait" horizontalDpi="4294967293" verticalDpi="0" r:id="rId1"/>
  <headerFooter alignWithMargins="0">
    <oddHeader>&amp;C&amp;20滋賀県ジュニアテニス選手権大会　戦績一覧&amp;R&amp;D</oddHead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indexed="13"/>
  </sheetPr>
  <dimension ref="A1:X114"/>
  <sheetViews>
    <sheetView showGridLines="0" tabSelected="1" zoomScale="85" zoomScaleNormal="85" workbookViewId="0">
      <pane ySplit="12" topLeftCell="A13" activePane="bottomLeft" state="frozen"/>
      <selection pane="bottomLeft" activeCell="I46" sqref="I46"/>
    </sheetView>
  </sheetViews>
  <sheetFormatPr defaultRowHeight="13.2"/>
  <cols>
    <col min="1" max="1" width="3.33203125" customWidth="1"/>
    <col min="2" max="2" width="5.44140625" customWidth="1"/>
    <col min="3" max="6" width="7.6640625" customWidth="1"/>
    <col min="7" max="7" width="20.109375" customWidth="1"/>
    <col min="8" max="8" width="12.77734375" bestFit="1" customWidth="1"/>
    <col min="9" max="9" width="33.109375" style="102" customWidth="1"/>
  </cols>
  <sheetData>
    <row r="1" spans="1:24" ht="4.5" customHeight="1">
      <c r="A1" s="87"/>
      <c r="B1" s="87"/>
      <c r="C1" s="87"/>
      <c r="D1" s="87"/>
      <c r="E1" s="87"/>
      <c r="F1" s="87"/>
      <c r="G1" s="87"/>
      <c r="H1" s="87"/>
      <c r="I1" s="99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</row>
    <row r="2" spans="1:24" ht="57.75" customHeight="1">
      <c r="A2" s="87"/>
      <c r="B2" s="11"/>
      <c r="C2" s="12"/>
      <c r="D2" s="12"/>
      <c r="E2" s="12"/>
      <c r="F2" s="12"/>
      <c r="G2" s="94"/>
      <c r="H2" s="87"/>
      <c r="I2" s="99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</row>
    <row r="3" spans="1:24" ht="24.75" customHeight="1">
      <c r="A3" s="87"/>
      <c r="B3" s="18" t="s">
        <v>10</v>
      </c>
      <c r="C3" s="14"/>
      <c r="D3" s="14"/>
      <c r="E3" s="14"/>
      <c r="F3" s="14"/>
      <c r="G3" s="95"/>
      <c r="H3" s="87"/>
      <c r="I3" s="99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</row>
    <row r="4" spans="1:24" ht="35.25" customHeight="1">
      <c r="A4" s="87"/>
      <c r="B4" s="459" t="s">
        <v>51</v>
      </c>
      <c r="C4" s="460"/>
      <c r="D4" s="460"/>
      <c r="E4" s="460"/>
      <c r="F4" s="460"/>
      <c r="G4" s="461"/>
      <c r="H4" s="87"/>
      <c r="I4" s="99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</row>
    <row r="5" spans="1:24" ht="28.5" customHeight="1">
      <c r="A5" s="87"/>
      <c r="B5" s="13"/>
      <c r="C5" s="462" t="s">
        <v>100</v>
      </c>
      <c r="D5" s="463"/>
      <c r="E5" s="465" t="s">
        <v>76</v>
      </c>
      <c r="F5" s="466"/>
      <c r="G5" s="95"/>
      <c r="H5" s="87"/>
      <c r="I5" s="100" t="s">
        <v>52</v>
      </c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</row>
    <row r="6" spans="1:24" ht="24.75" customHeight="1" thickBot="1">
      <c r="A6" s="87"/>
      <c r="B6" s="13"/>
      <c r="C6" s="464">
        <f>COUNTA(入力表!P3:AA72)</f>
        <v>0</v>
      </c>
      <c r="D6" s="464"/>
      <c r="E6" s="467">
        <f>COUNTA(入力表!AE3:AO72)/2</f>
        <v>0</v>
      </c>
      <c r="F6" s="468"/>
      <c r="G6" s="95"/>
      <c r="H6" s="87"/>
      <c r="I6" s="182">
        <f>入力表!I3</f>
        <v>0</v>
      </c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</row>
    <row r="7" spans="1:24" ht="18.75" customHeight="1" thickTop="1">
      <c r="A7" s="87"/>
      <c r="B7" s="13"/>
      <c r="C7" s="14"/>
      <c r="D7" s="14"/>
      <c r="E7" s="14"/>
      <c r="F7" s="14"/>
      <c r="G7" s="95"/>
      <c r="H7" s="103" t="s">
        <v>77</v>
      </c>
      <c r="I7" s="181" t="e">
        <f>VLOOKUP(I6,C13:D54,2,0)</f>
        <v>#N/A</v>
      </c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</row>
    <row r="8" spans="1:24" ht="18.75" customHeight="1">
      <c r="A8" s="87"/>
      <c r="B8" s="13" t="s">
        <v>11</v>
      </c>
      <c r="C8" s="14"/>
      <c r="D8" s="14"/>
      <c r="E8" s="14"/>
      <c r="F8" s="14"/>
      <c r="G8" s="95"/>
      <c r="H8" s="314" t="s">
        <v>53</v>
      </c>
      <c r="I8" s="315" t="e">
        <f>VLOOKUP(I6,$C$13:$E$61,3,0)</f>
        <v>#N/A</v>
      </c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</row>
    <row r="9" spans="1:24" ht="5.25" customHeight="1" thickBot="1">
      <c r="A9" s="87"/>
      <c r="B9" s="96"/>
      <c r="C9" s="97"/>
      <c r="D9" s="97"/>
      <c r="E9" s="97"/>
      <c r="F9" s="97"/>
      <c r="G9" s="98"/>
      <c r="H9" s="87"/>
      <c r="I9" s="101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</row>
    <row r="10" spans="1:24" ht="7.5" customHeight="1" thickTop="1">
      <c r="A10" s="87"/>
      <c r="B10" s="87"/>
      <c r="C10" s="87"/>
      <c r="D10" s="87"/>
      <c r="E10" s="87"/>
      <c r="F10" s="87"/>
      <c r="G10" s="87"/>
      <c r="H10" s="87"/>
      <c r="I10" s="101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</row>
    <row r="11" spans="1:24">
      <c r="A11" s="87"/>
      <c r="B11" s="90" t="s">
        <v>14</v>
      </c>
      <c r="C11" s="17"/>
      <c r="D11" s="77" t="s">
        <v>94</v>
      </c>
      <c r="E11" s="77"/>
      <c r="F11" s="87"/>
      <c r="G11" s="87"/>
      <c r="H11" s="87"/>
      <c r="I11" s="101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</row>
    <row r="12" spans="1:24">
      <c r="A12" s="87"/>
      <c r="B12" s="88" t="s">
        <v>18</v>
      </c>
      <c r="C12" s="89" t="s">
        <v>12</v>
      </c>
      <c r="D12" s="394" t="s">
        <v>112</v>
      </c>
      <c r="E12" s="395" t="s">
        <v>113</v>
      </c>
      <c r="F12" s="91"/>
      <c r="G12" s="91"/>
      <c r="H12" s="167"/>
      <c r="I12" s="16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</row>
    <row r="13" spans="1:24" ht="14.4">
      <c r="A13" s="87"/>
      <c r="B13" s="92">
        <v>1</v>
      </c>
      <c r="C13" s="147" t="s">
        <v>183</v>
      </c>
      <c r="D13" s="170">
        <v>0</v>
      </c>
      <c r="E13" s="171"/>
      <c r="F13" s="93"/>
      <c r="G13" s="93"/>
      <c r="H13" s="167"/>
      <c r="I13" s="16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</row>
    <row r="14" spans="1:24" ht="14.4">
      <c r="A14" s="87"/>
      <c r="B14" s="19">
        <v>2</v>
      </c>
      <c r="C14" s="168" t="s">
        <v>184</v>
      </c>
      <c r="D14" s="172">
        <v>0</v>
      </c>
      <c r="E14" s="173"/>
      <c r="F14" s="93"/>
      <c r="G14" s="93"/>
      <c r="H14" s="167"/>
      <c r="I14" s="16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</row>
    <row r="15" spans="1:24" ht="14.4">
      <c r="A15" s="87"/>
      <c r="B15" s="19">
        <v>3</v>
      </c>
      <c r="C15" s="147" t="s">
        <v>81</v>
      </c>
      <c r="D15" s="170">
        <v>11</v>
      </c>
      <c r="E15" s="171"/>
      <c r="F15" s="93"/>
      <c r="G15" s="287" t="e">
        <f>IF(I7=C6,I6&amp;"顧問　様：　シングルスの申込本数と入力データ件数が一致しました。",I6&amp;"顧問　様：シングルスの申込本数と入力データ数が一致しません。再度ご確認して下さい。(このコメントは、入力後にご覧ください。）")</f>
        <v>#N/A</v>
      </c>
      <c r="H15" s="167"/>
      <c r="I15" s="16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</row>
    <row r="16" spans="1:24" ht="14.4">
      <c r="A16" s="87"/>
      <c r="B16" s="19">
        <v>4</v>
      </c>
      <c r="C16" s="147" t="s">
        <v>82</v>
      </c>
      <c r="D16" s="170">
        <v>15</v>
      </c>
      <c r="E16" s="171"/>
      <c r="F16" s="93"/>
      <c r="G16" s="287" t="e">
        <f>IF(I8=E6,I6&amp;"顧問　様：　ダブルスの申込本数と入力データ件数が一致しました。",I6&amp;"顧問　様：　ダブルスの申込本数と入力データ数が一致しません。再度ご確認して下さい。(このコメントは、入力後にご覧ください。）")</f>
        <v>#N/A</v>
      </c>
      <c r="H16" s="167"/>
      <c r="I16" s="16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</row>
    <row r="17" spans="1:24" ht="14.4">
      <c r="A17" s="87"/>
      <c r="B17" s="19">
        <v>5</v>
      </c>
      <c r="C17" s="147" t="s">
        <v>80</v>
      </c>
      <c r="D17" s="170">
        <v>9</v>
      </c>
      <c r="E17" s="171"/>
      <c r="F17" s="93"/>
      <c r="G17" s="93"/>
      <c r="H17" s="167"/>
      <c r="I17" s="16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</row>
    <row r="18" spans="1:24" ht="14.4">
      <c r="A18" s="87"/>
      <c r="B18" s="19">
        <v>6</v>
      </c>
      <c r="C18" s="147" t="s">
        <v>83</v>
      </c>
      <c r="D18" s="170">
        <v>20</v>
      </c>
      <c r="E18" s="171"/>
      <c r="F18" s="93"/>
      <c r="G18" s="93"/>
      <c r="H18" s="167"/>
      <c r="I18" s="16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</row>
    <row r="19" spans="1:24" ht="14.4">
      <c r="A19" s="87"/>
      <c r="B19" s="19">
        <v>7</v>
      </c>
      <c r="C19" s="147" t="s">
        <v>185</v>
      </c>
      <c r="D19" s="170">
        <v>0</v>
      </c>
      <c r="E19" s="171"/>
      <c r="F19" s="93"/>
      <c r="G19" s="93"/>
      <c r="H19" s="167"/>
      <c r="I19" s="16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</row>
    <row r="20" spans="1:24" ht="14.4">
      <c r="A20" s="87"/>
      <c r="B20" s="19">
        <v>8</v>
      </c>
      <c r="C20" s="147" t="s">
        <v>204</v>
      </c>
      <c r="D20" s="170">
        <v>11</v>
      </c>
      <c r="E20" s="171"/>
      <c r="F20" s="93"/>
      <c r="G20" s="93"/>
      <c r="H20" s="167"/>
      <c r="I20" s="16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</row>
    <row r="21" spans="1:24" ht="14.4">
      <c r="A21" s="87"/>
      <c r="B21" s="19">
        <v>9</v>
      </c>
      <c r="C21" s="432" t="s">
        <v>186</v>
      </c>
      <c r="D21" s="433">
        <v>0</v>
      </c>
      <c r="E21" s="171"/>
      <c r="F21" s="93"/>
      <c r="G21" s="93"/>
      <c r="H21" s="167"/>
      <c r="I21" s="16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</row>
    <row r="22" spans="1:24" ht="14.4">
      <c r="A22" s="87"/>
      <c r="B22" s="19">
        <v>10</v>
      </c>
      <c r="C22" s="432" t="s">
        <v>187</v>
      </c>
      <c r="D22" s="433">
        <v>0</v>
      </c>
      <c r="E22" s="171"/>
      <c r="F22" s="93"/>
      <c r="G22" s="93"/>
      <c r="H22" s="167"/>
      <c r="I22" s="16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</row>
    <row r="23" spans="1:24" ht="14.4">
      <c r="A23" s="87"/>
      <c r="B23" s="19">
        <v>11</v>
      </c>
      <c r="C23" s="147" t="s">
        <v>84</v>
      </c>
      <c r="D23" s="170">
        <v>15</v>
      </c>
      <c r="E23" s="171"/>
      <c r="F23" s="93"/>
      <c r="G23" s="93"/>
      <c r="H23" s="167"/>
      <c r="I23" s="16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</row>
    <row r="24" spans="1:24" ht="14.4">
      <c r="A24" s="87"/>
      <c r="B24" s="19">
        <v>12</v>
      </c>
      <c r="C24" s="147" t="s">
        <v>85</v>
      </c>
      <c r="D24" s="170">
        <v>17</v>
      </c>
      <c r="E24" s="171"/>
      <c r="F24" s="93"/>
      <c r="G24" s="93"/>
      <c r="H24" s="167"/>
      <c r="I24" s="16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</row>
    <row r="25" spans="1:24" ht="14.4">
      <c r="A25" s="87"/>
      <c r="B25" s="19">
        <v>13</v>
      </c>
      <c r="C25" s="432" t="s">
        <v>188</v>
      </c>
      <c r="D25" s="170">
        <v>0</v>
      </c>
      <c r="E25" s="171"/>
      <c r="F25" s="93"/>
      <c r="G25" s="93"/>
      <c r="H25" s="167"/>
      <c r="I25" s="16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</row>
    <row r="26" spans="1:24" ht="14.4">
      <c r="A26" s="87"/>
      <c r="B26" s="19">
        <v>14</v>
      </c>
      <c r="C26" s="147" t="s">
        <v>86</v>
      </c>
      <c r="D26" s="170">
        <v>1</v>
      </c>
      <c r="E26" s="171"/>
      <c r="F26" s="93"/>
      <c r="G26" s="93"/>
      <c r="H26" s="167"/>
      <c r="I26" s="16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</row>
    <row r="27" spans="1:24" ht="14.4">
      <c r="A27" s="87"/>
      <c r="B27" s="19">
        <v>15</v>
      </c>
      <c r="C27" s="432" t="s">
        <v>189</v>
      </c>
      <c r="D27" s="170">
        <v>0</v>
      </c>
      <c r="E27" s="171"/>
      <c r="F27" s="93"/>
      <c r="G27" s="93"/>
      <c r="H27" s="167"/>
      <c r="I27" s="16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</row>
    <row r="28" spans="1:24" ht="14.4">
      <c r="A28" s="87"/>
      <c r="B28" s="19">
        <v>16</v>
      </c>
      <c r="C28" s="432" t="s">
        <v>190</v>
      </c>
      <c r="D28" s="170">
        <v>0</v>
      </c>
      <c r="E28" s="171"/>
      <c r="F28" s="93"/>
      <c r="G28" s="93"/>
      <c r="H28" s="167"/>
      <c r="I28" s="16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</row>
    <row r="29" spans="1:24" ht="14.4">
      <c r="A29" s="87"/>
      <c r="B29" s="19">
        <v>17</v>
      </c>
      <c r="C29" s="147" t="s">
        <v>88</v>
      </c>
      <c r="D29" s="170">
        <v>10</v>
      </c>
      <c r="E29" s="171"/>
      <c r="F29" s="93"/>
      <c r="G29" s="93"/>
      <c r="H29" s="167"/>
      <c r="I29" s="16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</row>
    <row r="30" spans="1:24" ht="14.4">
      <c r="A30" s="87"/>
      <c r="B30" s="19">
        <v>18</v>
      </c>
      <c r="C30" s="147" t="s">
        <v>92</v>
      </c>
      <c r="D30" s="170">
        <v>13</v>
      </c>
      <c r="E30" s="171"/>
      <c r="F30" s="93"/>
      <c r="G30" s="93"/>
      <c r="H30" s="167"/>
      <c r="I30" s="16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</row>
    <row r="31" spans="1:24" ht="14.4">
      <c r="A31" s="87"/>
      <c r="B31" s="19">
        <v>19</v>
      </c>
      <c r="C31" s="432" t="s">
        <v>191</v>
      </c>
      <c r="D31" s="170">
        <v>0</v>
      </c>
      <c r="E31" s="171"/>
      <c r="F31" s="93"/>
      <c r="G31" s="93"/>
      <c r="H31" s="167"/>
      <c r="I31" s="16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</row>
    <row r="32" spans="1:24" ht="14.4">
      <c r="A32" s="87"/>
      <c r="B32" s="19">
        <v>20</v>
      </c>
      <c r="C32" s="147" t="s">
        <v>89</v>
      </c>
      <c r="D32" s="170">
        <v>1</v>
      </c>
      <c r="E32" s="171"/>
      <c r="F32" s="93"/>
      <c r="G32" s="93"/>
      <c r="H32" s="167"/>
      <c r="I32" s="16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</row>
    <row r="33" spans="1:24" ht="14.4">
      <c r="A33" s="87"/>
      <c r="B33" s="19">
        <v>21</v>
      </c>
      <c r="C33" s="147" t="s">
        <v>90</v>
      </c>
      <c r="D33" s="170">
        <v>1</v>
      </c>
      <c r="E33" s="171"/>
      <c r="F33" s="93"/>
      <c r="G33" s="93"/>
      <c r="H33" s="167"/>
      <c r="I33" s="16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</row>
    <row r="34" spans="1:24" ht="14.4">
      <c r="A34" s="87"/>
      <c r="B34" s="19">
        <v>22</v>
      </c>
      <c r="C34" s="147" t="s">
        <v>91</v>
      </c>
      <c r="D34" s="170">
        <v>12</v>
      </c>
      <c r="E34" s="171"/>
      <c r="F34" s="93"/>
      <c r="G34" s="93"/>
      <c r="H34" s="167"/>
      <c r="I34" s="16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</row>
    <row r="35" spans="1:24" ht="14.4">
      <c r="A35" s="87"/>
      <c r="B35" s="19">
        <v>23</v>
      </c>
      <c r="C35" s="432" t="s">
        <v>192</v>
      </c>
      <c r="D35" s="170">
        <v>0</v>
      </c>
      <c r="E35" s="171"/>
      <c r="F35" s="93"/>
      <c r="G35" s="93"/>
      <c r="H35" s="167"/>
      <c r="I35" s="16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</row>
    <row r="36" spans="1:24" ht="14.4">
      <c r="A36" s="87"/>
      <c r="B36" s="19">
        <v>24</v>
      </c>
      <c r="C36" s="432" t="s">
        <v>193</v>
      </c>
      <c r="D36" s="170">
        <v>0</v>
      </c>
      <c r="E36" s="171"/>
      <c r="F36" s="93"/>
      <c r="G36" s="93"/>
      <c r="H36" s="167"/>
      <c r="I36" s="16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</row>
    <row r="37" spans="1:24" ht="14.4">
      <c r="A37" s="87"/>
      <c r="B37" s="19">
        <v>25</v>
      </c>
      <c r="C37" s="432" t="s">
        <v>194</v>
      </c>
      <c r="D37" s="170">
        <v>0</v>
      </c>
      <c r="E37" s="171"/>
      <c r="F37" s="93"/>
      <c r="G37" s="93"/>
      <c r="H37" s="167"/>
      <c r="I37" s="16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</row>
    <row r="38" spans="1:24" ht="14.4">
      <c r="A38" s="87"/>
      <c r="B38" s="19">
        <v>26</v>
      </c>
      <c r="C38" s="147" t="s">
        <v>87</v>
      </c>
      <c r="D38" s="170">
        <v>9</v>
      </c>
      <c r="E38" s="171"/>
      <c r="F38" s="93"/>
      <c r="G38" s="93"/>
      <c r="H38" s="167"/>
      <c r="I38" s="16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</row>
    <row r="39" spans="1:24" ht="14.4">
      <c r="A39" s="87"/>
      <c r="B39" s="19">
        <v>27</v>
      </c>
      <c r="C39" s="432" t="s">
        <v>195</v>
      </c>
      <c r="D39" s="170">
        <v>0</v>
      </c>
      <c r="E39" s="171"/>
      <c r="F39" s="93"/>
      <c r="G39" s="93"/>
      <c r="H39" s="167"/>
      <c r="I39" s="16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</row>
    <row r="40" spans="1:24" ht="14.4">
      <c r="A40" s="87"/>
      <c r="B40" s="19">
        <v>28</v>
      </c>
      <c r="C40" s="432" t="s">
        <v>196</v>
      </c>
      <c r="D40" s="170">
        <v>0</v>
      </c>
      <c r="E40" s="171"/>
      <c r="F40" s="93"/>
      <c r="G40" s="93"/>
      <c r="H40" s="167"/>
      <c r="I40" s="16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</row>
    <row r="41" spans="1:24" ht="14.4">
      <c r="A41" s="87"/>
      <c r="B41" s="19">
        <v>29</v>
      </c>
      <c r="C41" s="432" t="s">
        <v>197</v>
      </c>
      <c r="D41" s="170">
        <v>0</v>
      </c>
      <c r="E41" s="171"/>
      <c r="F41" s="93"/>
      <c r="G41" s="93"/>
      <c r="H41" s="167"/>
      <c r="I41" s="16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</row>
    <row r="42" spans="1:24" ht="14.4">
      <c r="A42" s="87"/>
      <c r="B42" s="325">
        <v>30</v>
      </c>
      <c r="C42" s="434" t="s">
        <v>198</v>
      </c>
      <c r="D42" s="326">
        <v>0</v>
      </c>
      <c r="E42" s="327"/>
      <c r="F42" s="93"/>
      <c r="G42" s="93"/>
      <c r="H42" s="167"/>
      <c r="I42" s="16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</row>
    <row r="43" spans="1:24" ht="14.4">
      <c r="A43" s="87"/>
      <c r="B43" s="92">
        <v>31</v>
      </c>
      <c r="C43" s="322" t="s">
        <v>199</v>
      </c>
      <c r="D43" s="323">
        <v>1</v>
      </c>
      <c r="E43" s="324"/>
      <c r="F43" s="93"/>
      <c r="G43" s="93"/>
      <c r="H43" s="167"/>
      <c r="I43" s="16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</row>
    <row r="44" spans="1:24" ht="14.4">
      <c r="A44" s="87"/>
      <c r="B44" s="19">
        <v>32</v>
      </c>
      <c r="C44" s="432" t="s">
        <v>200</v>
      </c>
      <c r="D44" s="170">
        <v>0</v>
      </c>
      <c r="E44" s="171"/>
      <c r="F44" s="319"/>
      <c r="G44" s="320"/>
      <c r="H44" s="167"/>
      <c r="I44" s="16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</row>
    <row r="45" spans="1:24" ht="14.4">
      <c r="A45" s="87"/>
      <c r="B45" s="19">
        <v>33</v>
      </c>
      <c r="C45" s="147" t="s">
        <v>201</v>
      </c>
      <c r="D45" s="170">
        <v>1</v>
      </c>
      <c r="E45" s="171"/>
      <c r="F45" s="321"/>
      <c r="G45" s="319"/>
      <c r="H45" s="283"/>
      <c r="I45" s="283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</row>
    <row r="46" spans="1:24" ht="14.4">
      <c r="A46" s="87"/>
      <c r="B46" s="19">
        <v>34</v>
      </c>
      <c r="C46" s="432" t="s">
        <v>202</v>
      </c>
      <c r="D46" s="170">
        <v>0</v>
      </c>
      <c r="E46" s="171"/>
      <c r="F46" s="320"/>
      <c r="G46" s="319"/>
      <c r="H46" s="283"/>
      <c r="I46" s="283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</row>
    <row r="47" spans="1:24" ht="14.4">
      <c r="A47" s="87"/>
      <c r="B47" s="19">
        <v>35</v>
      </c>
      <c r="C47" s="432" t="s">
        <v>203</v>
      </c>
      <c r="D47" s="170">
        <v>0</v>
      </c>
      <c r="E47" s="171"/>
      <c r="F47" s="320"/>
      <c r="G47" s="319"/>
      <c r="H47" s="283"/>
      <c r="I47" s="283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</row>
    <row r="48" spans="1:24" ht="14.4">
      <c r="A48" s="87"/>
      <c r="B48" s="19">
        <v>36</v>
      </c>
      <c r="C48" s="147"/>
      <c r="D48" s="170"/>
      <c r="E48" s="171"/>
      <c r="F48" s="319"/>
      <c r="G48" s="319"/>
      <c r="H48" s="283"/>
      <c r="I48" s="283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</row>
    <row r="49" spans="1:24" ht="15" thickBot="1">
      <c r="A49" s="87"/>
      <c r="B49" s="270">
        <v>37</v>
      </c>
      <c r="C49" s="169"/>
      <c r="D49" s="174"/>
      <c r="E49" s="175"/>
      <c r="F49" s="319"/>
      <c r="G49" s="319"/>
      <c r="H49" s="283"/>
      <c r="I49" s="283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</row>
    <row r="50" spans="1:24" ht="14.4">
      <c r="A50" s="87"/>
      <c r="B50" s="271"/>
      <c r="C50" s="272" t="s">
        <v>95</v>
      </c>
      <c r="D50" s="176">
        <f>SUM(D13:D49)</f>
        <v>147</v>
      </c>
      <c r="E50" s="177"/>
      <c r="F50" s="282"/>
      <c r="G50" s="282"/>
      <c r="H50" s="283"/>
      <c r="I50" s="283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</row>
    <row r="51" spans="1:24" ht="14.4">
      <c r="A51" s="87"/>
      <c r="B51" s="273"/>
      <c r="C51" s="147" t="s">
        <v>96</v>
      </c>
      <c r="D51" s="170"/>
      <c r="E51" s="178"/>
      <c r="F51" s="282"/>
      <c r="G51" s="282"/>
      <c r="H51" s="283"/>
      <c r="I51" s="283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</row>
    <row r="52" spans="1:24" ht="14.4">
      <c r="A52" s="87"/>
      <c r="B52" s="273"/>
      <c r="C52" s="147" t="s">
        <v>97</v>
      </c>
      <c r="D52" s="170"/>
      <c r="E52" s="178"/>
      <c r="F52" s="282"/>
      <c r="G52" s="282"/>
      <c r="H52" s="283"/>
      <c r="I52" s="283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</row>
    <row r="53" spans="1:24" ht="14.4">
      <c r="A53" s="87"/>
      <c r="B53" s="273"/>
      <c r="C53" s="147" t="s">
        <v>98</v>
      </c>
      <c r="D53" s="170"/>
      <c r="E53" s="178"/>
      <c r="F53" s="282"/>
      <c r="G53" s="282"/>
      <c r="H53" s="283"/>
      <c r="I53" s="283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</row>
    <row r="54" spans="1:24" ht="15" thickBot="1">
      <c r="A54" s="87"/>
      <c r="B54" s="274"/>
      <c r="C54" s="155" t="s">
        <v>99</v>
      </c>
      <c r="D54" s="179"/>
      <c r="E54" s="180"/>
      <c r="F54" s="282"/>
      <c r="G54" s="282"/>
      <c r="H54" s="283"/>
      <c r="I54" s="283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</row>
    <row r="55" spans="1:24" ht="14.4">
      <c r="A55" s="87"/>
      <c r="B55" s="328"/>
      <c r="C55" s="329"/>
      <c r="D55" s="330"/>
      <c r="E55" s="330"/>
      <c r="F55" s="282"/>
      <c r="G55" s="282"/>
      <c r="H55" s="283"/>
      <c r="I55" s="283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</row>
    <row r="56" spans="1:24" ht="14.4">
      <c r="A56" s="87"/>
      <c r="B56" s="328"/>
      <c r="C56" s="331"/>
      <c r="D56" s="332"/>
      <c r="E56" s="330"/>
      <c r="F56" s="282"/>
      <c r="G56" s="282"/>
      <c r="H56" s="283"/>
      <c r="I56" s="283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</row>
    <row r="57" spans="1:24" ht="14.4">
      <c r="A57" s="87"/>
      <c r="B57" s="328"/>
      <c r="C57" s="331"/>
      <c r="D57" s="332"/>
      <c r="E57" s="330"/>
      <c r="F57" s="282"/>
      <c r="G57" s="282"/>
      <c r="H57" s="283"/>
      <c r="I57" s="283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</row>
    <row r="58" spans="1:24" ht="14.4">
      <c r="A58" s="87"/>
      <c r="B58" s="328"/>
      <c r="C58" s="331"/>
      <c r="D58" s="332"/>
      <c r="E58" s="330"/>
      <c r="F58" s="282"/>
      <c r="G58" s="282"/>
      <c r="H58" s="283"/>
      <c r="I58" s="283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</row>
    <row r="59" spans="1:24" ht="14.4">
      <c r="A59" s="87"/>
      <c r="B59" s="328"/>
      <c r="C59" s="331"/>
      <c r="D59" s="332"/>
      <c r="E59" s="330"/>
      <c r="F59" s="282"/>
      <c r="G59" s="282"/>
      <c r="H59" s="283"/>
      <c r="I59" s="283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</row>
    <row r="60" spans="1:24" ht="14.4">
      <c r="A60" s="87"/>
      <c r="B60" s="328"/>
      <c r="C60" s="331"/>
      <c r="D60" s="332"/>
      <c r="E60" s="330"/>
      <c r="F60" s="282"/>
      <c r="G60" s="282"/>
      <c r="H60" s="283"/>
      <c r="I60" s="283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</row>
    <row r="61" spans="1:24" ht="14.4">
      <c r="A61" s="87"/>
      <c r="B61" s="328"/>
      <c r="C61" s="331"/>
      <c r="D61" s="332"/>
      <c r="E61" s="330"/>
      <c r="F61" s="282"/>
      <c r="G61" s="282"/>
      <c r="H61" s="283"/>
      <c r="I61" s="283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</row>
    <row r="62" spans="1:24">
      <c r="A62" s="87"/>
      <c r="B62" s="321"/>
      <c r="C62" s="333"/>
      <c r="D62" s="333"/>
      <c r="E62" s="321"/>
      <c r="F62" s="283"/>
      <c r="G62" s="283"/>
      <c r="H62" s="283"/>
      <c r="I62" s="283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</row>
    <row r="63" spans="1:24">
      <c r="A63" s="87"/>
      <c r="B63" s="321"/>
      <c r="C63" s="333"/>
      <c r="D63" s="333"/>
      <c r="E63" s="321"/>
      <c r="F63" s="283"/>
      <c r="G63" s="283"/>
      <c r="H63" s="283"/>
      <c r="I63" s="283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</row>
    <row r="64" spans="1:24">
      <c r="A64" s="87"/>
      <c r="B64" s="321"/>
      <c r="C64" s="333"/>
      <c r="D64" s="333"/>
      <c r="E64" s="321"/>
      <c r="F64" s="283"/>
      <c r="G64" s="283"/>
      <c r="H64" s="283"/>
      <c r="I64" s="283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</row>
    <row r="65" spans="1:24">
      <c r="A65" s="87"/>
      <c r="B65" s="321"/>
      <c r="C65" s="321"/>
      <c r="D65" s="321"/>
      <c r="E65" s="321"/>
      <c r="F65" s="283"/>
      <c r="G65" s="283"/>
      <c r="H65" s="283"/>
      <c r="I65" s="283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</row>
    <row r="66" spans="1:24">
      <c r="A66" s="87"/>
      <c r="B66" s="321"/>
      <c r="C66" s="321"/>
      <c r="D66" s="321"/>
      <c r="E66" s="321"/>
      <c r="F66" s="283"/>
      <c r="G66" s="283"/>
      <c r="H66" s="283"/>
      <c r="I66" s="283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</row>
    <row r="67" spans="1:24">
      <c r="A67" s="87"/>
      <c r="B67" s="321"/>
      <c r="C67" s="321"/>
      <c r="D67" s="321"/>
      <c r="E67" s="321"/>
      <c r="F67" s="284"/>
      <c r="G67" s="284"/>
      <c r="H67" s="284"/>
      <c r="I67" s="285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</row>
    <row r="68" spans="1:24">
      <c r="A68" s="87"/>
      <c r="B68" s="87"/>
      <c r="C68" s="87"/>
      <c r="D68" s="87"/>
      <c r="E68" s="87"/>
      <c r="F68" s="284"/>
      <c r="G68" s="284"/>
      <c r="H68" s="284"/>
      <c r="I68" s="285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</row>
    <row r="69" spans="1:24">
      <c r="A69" s="87"/>
      <c r="B69" s="87"/>
      <c r="C69" s="87"/>
      <c r="D69" s="87"/>
      <c r="E69" s="87"/>
      <c r="F69" s="284"/>
      <c r="G69" s="284"/>
      <c r="H69" s="284"/>
      <c r="I69" s="285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</row>
    <row r="70" spans="1:24">
      <c r="A70" s="87"/>
      <c r="B70" s="87"/>
      <c r="C70" s="87"/>
      <c r="D70" s="87"/>
      <c r="E70" s="87"/>
      <c r="F70" s="284"/>
      <c r="G70" s="284"/>
      <c r="H70" s="284"/>
      <c r="I70" s="285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</row>
    <row r="71" spans="1:24">
      <c r="A71" s="87"/>
      <c r="B71" s="87"/>
      <c r="C71" s="87"/>
      <c r="D71" s="87"/>
      <c r="E71" s="87"/>
      <c r="F71" s="284"/>
      <c r="G71" s="284"/>
      <c r="H71" s="284"/>
      <c r="I71" s="285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</row>
    <row r="72" spans="1:24">
      <c r="A72" s="87"/>
      <c r="B72" s="87"/>
      <c r="C72" s="87"/>
      <c r="D72" s="87"/>
      <c r="E72" s="87"/>
      <c r="F72" s="284"/>
      <c r="G72" s="284"/>
      <c r="H72" s="284"/>
      <c r="I72" s="285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</row>
    <row r="73" spans="1:24">
      <c r="A73" s="87"/>
      <c r="B73" s="87"/>
      <c r="C73" s="87"/>
      <c r="D73" s="87"/>
      <c r="E73" s="87"/>
      <c r="F73" s="284"/>
      <c r="G73" s="284"/>
      <c r="H73" s="284"/>
      <c r="I73" s="285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</row>
    <row r="74" spans="1:24">
      <c r="A74" s="87"/>
      <c r="B74" s="87"/>
      <c r="C74" s="87"/>
      <c r="D74" s="87"/>
      <c r="E74" s="87"/>
      <c r="F74" s="284"/>
      <c r="G74" s="284"/>
      <c r="H74" s="284"/>
      <c r="I74" s="285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</row>
    <row r="75" spans="1:24">
      <c r="A75" s="87"/>
      <c r="B75" s="87"/>
      <c r="C75" s="87"/>
      <c r="D75" s="87"/>
      <c r="E75" s="87"/>
      <c r="F75" s="284"/>
      <c r="G75" s="284"/>
      <c r="H75" s="284"/>
      <c r="I75" s="285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</row>
    <row r="76" spans="1:24">
      <c r="A76" s="87"/>
      <c r="B76" s="87"/>
      <c r="C76" s="87"/>
      <c r="D76" s="87"/>
      <c r="E76" s="87"/>
      <c r="F76" s="284"/>
      <c r="G76" s="284"/>
      <c r="H76" s="284"/>
      <c r="I76" s="285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</row>
    <row r="77" spans="1:24">
      <c r="A77" s="87"/>
      <c r="B77" s="87"/>
      <c r="C77" s="87"/>
      <c r="D77" s="87"/>
      <c r="E77" s="87"/>
      <c r="F77" s="284"/>
      <c r="G77" s="284"/>
      <c r="H77" s="284"/>
      <c r="I77" s="285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</row>
    <row r="78" spans="1:24">
      <c r="A78" s="87"/>
      <c r="B78" s="87"/>
      <c r="C78" s="87"/>
      <c r="D78" s="87"/>
      <c r="E78" s="87"/>
      <c r="F78" s="284"/>
      <c r="G78" s="284"/>
      <c r="H78" s="284"/>
      <c r="I78" s="285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</row>
    <row r="79" spans="1:24">
      <c r="A79" s="87"/>
      <c r="B79" s="87"/>
      <c r="C79" s="87"/>
      <c r="D79" s="87"/>
      <c r="E79" s="87"/>
      <c r="F79" s="284"/>
      <c r="G79" s="284"/>
      <c r="H79" s="284"/>
      <c r="I79" s="285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</row>
    <row r="80" spans="1:24">
      <c r="A80" s="87"/>
      <c r="B80" s="87"/>
      <c r="C80" s="87"/>
      <c r="D80" s="87"/>
      <c r="E80" s="87"/>
      <c r="F80" s="284"/>
      <c r="G80" s="284"/>
      <c r="H80" s="284"/>
      <c r="I80" s="285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</row>
    <row r="81" spans="1:24">
      <c r="A81" s="87"/>
      <c r="B81" s="87"/>
      <c r="C81" s="87"/>
      <c r="D81" s="87"/>
      <c r="E81" s="87"/>
      <c r="F81" s="284"/>
      <c r="G81" s="284"/>
      <c r="H81" s="284"/>
      <c r="I81" s="285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</row>
    <row r="82" spans="1:24">
      <c r="A82" s="87"/>
      <c r="B82" s="87"/>
      <c r="C82" s="87"/>
      <c r="D82" s="87"/>
      <c r="E82" s="87"/>
      <c r="F82" s="284"/>
      <c r="G82" s="284"/>
      <c r="H82" s="284"/>
      <c r="I82" s="285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</row>
    <row r="83" spans="1:24">
      <c r="A83" s="87"/>
      <c r="B83" s="87"/>
      <c r="C83" s="87"/>
      <c r="D83" s="87"/>
      <c r="E83" s="87"/>
      <c r="F83" s="284"/>
      <c r="G83" s="284"/>
      <c r="H83" s="284"/>
      <c r="I83" s="285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</row>
    <row r="84" spans="1:24">
      <c r="A84" s="87"/>
      <c r="B84" s="87"/>
      <c r="C84" s="87"/>
      <c r="D84" s="87"/>
      <c r="E84" s="87"/>
      <c r="F84" s="284"/>
      <c r="G84" s="284"/>
      <c r="H84" s="284"/>
      <c r="I84" s="285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</row>
    <row r="85" spans="1:24">
      <c r="A85" s="87"/>
      <c r="B85" s="87"/>
      <c r="C85" s="87"/>
      <c r="D85" s="87"/>
      <c r="E85" s="87"/>
      <c r="F85" s="87"/>
      <c r="G85" s="87"/>
      <c r="H85" s="87"/>
      <c r="I85" s="101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</row>
    <row r="86" spans="1:24">
      <c r="A86" s="87"/>
      <c r="B86" s="87"/>
      <c r="C86" s="87"/>
      <c r="D86" s="87"/>
      <c r="E86" s="87"/>
      <c r="F86" s="87"/>
      <c r="G86" s="87"/>
      <c r="H86" s="87"/>
      <c r="I86" s="101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</row>
    <row r="87" spans="1:24">
      <c r="A87" s="87"/>
      <c r="B87" s="87"/>
      <c r="C87" s="87"/>
      <c r="D87" s="87"/>
      <c r="E87" s="87"/>
      <c r="F87" s="87"/>
      <c r="G87" s="87"/>
      <c r="H87" s="87"/>
      <c r="I87" s="101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</row>
    <row r="88" spans="1:24">
      <c r="A88" s="87"/>
      <c r="B88" s="87"/>
      <c r="C88" s="87"/>
      <c r="D88" s="87"/>
      <c r="E88" s="87"/>
      <c r="F88" s="87"/>
      <c r="G88" s="87"/>
      <c r="H88" s="87"/>
      <c r="I88" s="101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</row>
    <row r="89" spans="1:24">
      <c r="A89" s="87"/>
      <c r="B89" s="87"/>
      <c r="C89" s="87"/>
      <c r="D89" s="87"/>
      <c r="E89" s="87"/>
      <c r="F89" s="87"/>
      <c r="G89" s="87"/>
      <c r="H89" s="87"/>
      <c r="I89" s="101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</row>
    <row r="90" spans="1:24">
      <c r="A90" s="87"/>
      <c r="B90" s="87"/>
      <c r="C90" s="87"/>
      <c r="D90" s="87"/>
      <c r="E90" s="87"/>
      <c r="F90" s="87"/>
      <c r="G90" s="87"/>
      <c r="H90" s="87"/>
      <c r="I90" s="101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</row>
    <row r="91" spans="1:24">
      <c r="A91" s="87"/>
      <c r="B91" s="87"/>
      <c r="C91" s="87"/>
      <c r="D91" s="87"/>
      <c r="E91" s="87"/>
      <c r="F91" s="87"/>
      <c r="G91" s="87"/>
      <c r="H91" s="87"/>
      <c r="I91" s="101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</row>
    <row r="92" spans="1:24">
      <c r="A92" s="87"/>
      <c r="B92" s="87"/>
      <c r="C92" s="87"/>
      <c r="D92" s="87"/>
      <c r="E92" s="87"/>
      <c r="F92" s="87"/>
      <c r="G92" s="87"/>
      <c r="H92" s="87"/>
      <c r="I92" s="101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</row>
    <row r="93" spans="1:24">
      <c r="A93" s="87"/>
      <c r="B93" s="87"/>
      <c r="C93" s="87"/>
      <c r="D93" s="87"/>
      <c r="E93" s="87"/>
      <c r="F93" s="87"/>
      <c r="G93" s="87"/>
      <c r="H93" s="87"/>
      <c r="I93" s="101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</row>
    <row r="94" spans="1:24">
      <c r="A94" s="87"/>
      <c r="B94" s="87"/>
      <c r="C94" s="87"/>
      <c r="D94" s="87"/>
      <c r="E94" s="87"/>
      <c r="F94" s="87"/>
      <c r="G94" s="87"/>
      <c r="H94" s="87"/>
      <c r="I94" s="101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</row>
    <row r="95" spans="1:24">
      <c r="A95" s="87"/>
      <c r="B95" s="87"/>
      <c r="C95" s="87"/>
      <c r="D95" s="87"/>
      <c r="E95" s="87"/>
      <c r="F95" s="87"/>
      <c r="G95" s="87"/>
      <c r="H95" s="87"/>
      <c r="I95" s="101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</row>
    <row r="96" spans="1:24">
      <c r="A96" s="87"/>
      <c r="B96" s="87"/>
      <c r="C96" s="87"/>
      <c r="D96" s="87"/>
      <c r="E96" s="87"/>
      <c r="F96" s="87"/>
      <c r="G96" s="87"/>
      <c r="H96" s="87"/>
      <c r="I96" s="101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</row>
    <row r="97" spans="1:24">
      <c r="A97" s="87"/>
      <c r="B97" s="87"/>
      <c r="C97" s="87"/>
      <c r="D97" s="87"/>
      <c r="E97" s="87"/>
      <c r="F97" s="87"/>
      <c r="G97" s="87"/>
      <c r="H97" s="87"/>
      <c r="I97" s="101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</row>
    <row r="98" spans="1:24">
      <c r="A98" s="87"/>
      <c r="B98" s="87"/>
      <c r="C98" s="87"/>
      <c r="D98" s="87"/>
      <c r="E98" s="87"/>
      <c r="F98" s="87"/>
      <c r="G98" s="87"/>
      <c r="H98" s="87"/>
      <c r="I98" s="101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</row>
    <row r="99" spans="1:24">
      <c r="A99" s="87"/>
      <c r="B99" s="87"/>
      <c r="C99" s="87"/>
      <c r="D99" s="87"/>
      <c r="E99" s="87"/>
      <c r="F99" s="87"/>
      <c r="G99" s="87"/>
      <c r="H99" s="87"/>
      <c r="I99" s="101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</row>
    <row r="100" spans="1:24">
      <c r="A100" s="87"/>
      <c r="B100" s="87"/>
      <c r="C100" s="87"/>
      <c r="D100" s="87"/>
      <c r="E100" s="87"/>
      <c r="F100" s="87"/>
      <c r="G100" s="87"/>
      <c r="H100" s="87"/>
      <c r="I100" s="101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</row>
    <row r="101" spans="1:24">
      <c r="A101" s="87"/>
      <c r="B101" s="87"/>
      <c r="C101" s="87"/>
      <c r="D101" s="87"/>
      <c r="E101" s="87"/>
      <c r="F101" s="87"/>
      <c r="G101" s="87"/>
      <c r="H101" s="87"/>
      <c r="I101" s="101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</row>
    <row r="102" spans="1:24">
      <c r="A102" s="87"/>
      <c r="B102" s="87"/>
      <c r="C102" s="87"/>
      <c r="D102" s="87"/>
      <c r="E102" s="87"/>
      <c r="F102" s="87"/>
      <c r="G102" s="87"/>
      <c r="H102" s="87"/>
      <c r="I102" s="101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</row>
    <row r="103" spans="1:24">
      <c r="A103" s="87"/>
      <c r="B103" s="87"/>
      <c r="C103" s="87"/>
      <c r="D103" s="87"/>
      <c r="E103" s="87"/>
      <c r="F103" s="87"/>
      <c r="G103" s="87"/>
      <c r="H103" s="87"/>
      <c r="I103" s="101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</row>
    <row r="104" spans="1:24">
      <c r="A104" s="87"/>
      <c r="B104" s="87"/>
      <c r="C104" s="87"/>
      <c r="D104" s="87"/>
      <c r="E104" s="87"/>
      <c r="F104" s="87"/>
      <c r="G104" s="87"/>
      <c r="H104" s="87"/>
      <c r="I104" s="101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</row>
    <row r="105" spans="1:24">
      <c r="A105" s="87"/>
      <c r="B105" s="87"/>
      <c r="C105" s="87"/>
      <c r="D105" s="87"/>
      <c r="E105" s="87"/>
      <c r="F105" s="87"/>
      <c r="G105" s="87"/>
      <c r="H105" s="87"/>
      <c r="I105" s="101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</row>
    <row r="106" spans="1:24">
      <c r="A106" s="87"/>
      <c r="B106" s="87"/>
      <c r="C106" s="87"/>
      <c r="D106" s="87"/>
      <c r="E106" s="87"/>
      <c r="F106" s="87"/>
      <c r="G106" s="87"/>
      <c r="H106" s="87"/>
      <c r="I106" s="101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</row>
    <row r="107" spans="1:24">
      <c r="A107" s="87"/>
      <c r="B107" s="87"/>
      <c r="C107" s="87"/>
      <c r="D107" s="87"/>
      <c r="E107" s="87"/>
      <c r="F107" s="87"/>
      <c r="G107" s="87"/>
      <c r="H107" s="87"/>
      <c r="I107" s="101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</row>
    <row r="108" spans="1:24">
      <c r="A108" s="87"/>
      <c r="B108" s="87"/>
      <c r="C108" s="87"/>
      <c r="D108" s="87"/>
      <c r="E108" s="87"/>
      <c r="F108" s="87"/>
      <c r="G108" s="87"/>
      <c r="H108" s="87"/>
      <c r="I108" s="101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</row>
    <row r="109" spans="1:24">
      <c r="A109" s="87"/>
      <c r="B109" s="87"/>
      <c r="C109" s="87"/>
      <c r="D109" s="87"/>
      <c r="E109" s="87"/>
      <c r="F109" s="87"/>
      <c r="G109" s="87"/>
      <c r="H109" s="87"/>
      <c r="I109" s="101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</row>
    <row r="110" spans="1:24">
      <c r="A110" s="87"/>
      <c r="B110" s="87"/>
      <c r="C110" s="87"/>
      <c r="D110" s="87"/>
      <c r="E110" s="87"/>
      <c r="F110" s="87"/>
      <c r="G110" s="87"/>
      <c r="H110" s="87"/>
      <c r="I110" s="101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</row>
    <row r="111" spans="1:24">
      <c r="A111" s="87"/>
      <c r="B111" s="87"/>
      <c r="C111" s="87"/>
      <c r="D111" s="87"/>
      <c r="E111" s="87"/>
      <c r="F111" s="87"/>
      <c r="G111" s="87"/>
      <c r="H111" s="87"/>
      <c r="I111" s="101"/>
    </row>
    <row r="112" spans="1:24">
      <c r="A112" s="87"/>
      <c r="B112" s="87"/>
      <c r="C112" s="87"/>
      <c r="D112" s="87"/>
      <c r="E112" s="87"/>
      <c r="F112" s="87"/>
      <c r="G112" s="87"/>
      <c r="H112" s="87"/>
      <c r="I112" s="101"/>
    </row>
    <row r="113" spans="1:9">
      <c r="A113" s="87"/>
      <c r="B113" s="87"/>
      <c r="C113" s="87"/>
      <c r="D113" s="87"/>
      <c r="E113" s="87"/>
      <c r="F113" s="87"/>
      <c r="G113" s="87"/>
      <c r="H113" s="87"/>
      <c r="I113" s="101"/>
    </row>
    <row r="114" spans="1:9">
      <c r="A114" s="87"/>
      <c r="B114" s="87"/>
      <c r="C114" s="87"/>
      <c r="D114" s="87"/>
      <c r="E114" s="87"/>
      <c r="F114" s="87"/>
      <c r="G114" s="87"/>
      <c r="H114" s="87"/>
      <c r="I114" s="101"/>
    </row>
  </sheetData>
  <mergeCells count="5">
    <mergeCell ref="B4:G4"/>
    <mergeCell ref="C5:D5"/>
    <mergeCell ref="C6:D6"/>
    <mergeCell ref="E5:F5"/>
    <mergeCell ref="E6:F6"/>
  </mergeCells>
  <phoneticPr fontId="3"/>
  <conditionalFormatting sqref="C13:C55">
    <cfRule type="expression" dxfId="3" priority="3" stopIfTrue="1">
      <formula>C13&amp;"高"=$I$6</formula>
    </cfRule>
  </conditionalFormatting>
  <conditionalFormatting sqref="D13:D55">
    <cfRule type="expression" dxfId="2" priority="1" stopIfTrue="1">
      <formula>C13&amp;"高"=$I$6</formula>
    </cfRule>
  </conditionalFormatting>
  <conditionalFormatting sqref="E13:E55">
    <cfRule type="expression" dxfId="1" priority="2" stopIfTrue="1">
      <formula>C13&amp;"高"=$I$6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7"/>
    <pageSetUpPr fitToPage="1"/>
  </sheetPr>
  <dimension ref="A1:I56"/>
  <sheetViews>
    <sheetView showGridLines="0" zoomScale="70" zoomScaleNormal="100" zoomScaleSheetLayoutView="100" workbookViewId="0">
      <selection activeCell="A25" sqref="A25"/>
    </sheetView>
  </sheetViews>
  <sheetFormatPr defaultRowHeight="13.2"/>
  <cols>
    <col min="1" max="1" width="14" customWidth="1"/>
    <col min="2" max="2" width="6" customWidth="1"/>
    <col min="3" max="3" width="2.33203125" customWidth="1"/>
    <col min="4" max="4" width="2.21875" customWidth="1"/>
    <col min="5" max="5" width="25" customWidth="1"/>
    <col min="6" max="6" width="14.21875" customWidth="1"/>
    <col min="7" max="7" width="22.33203125" customWidth="1"/>
    <col min="8" max="8" width="23.33203125" customWidth="1"/>
    <col min="9" max="9" width="2.44140625" customWidth="1"/>
  </cols>
  <sheetData>
    <row r="1" spans="1:9" ht="42.75" customHeight="1"/>
    <row r="2" spans="1:9" ht="42.75" customHeight="1"/>
    <row r="3" spans="1:9" ht="42.75" customHeight="1"/>
    <row r="4" spans="1:9" ht="42.75" customHeight="1">
      <c r="D4" s="104" t="s">
        <v>54</v>
      </c>
    </row>
    <row r="5" spans="1:9" ht="15.75" customHeight="1"/>
    <row r="6" spans="1:9">
      <c r="D6" s="105"/>
      <c r="E6" s="106"/>
      <c r="F6" s="106"/>
      <c r="G6" s="106"/>
      <c r="H6" s="106"/>
      <c r="I6" s="107"/>
    </row>
    <row r="7" spans="1:9" ht="14.4">
      <c r="D7" s="108"/>
      <c r="E7" s="109" t="s">
        <v>55</v>
      </c>
      <c r="F7" s="110"/>
      <c r="G7" s="110"/>
      <c r="H7" s="110"/>
      <c r="I7" s="111"/>
    </row>
    <row r="8" spans="1:9" ht="14.4">
      <c r="D8" s="108"/>
      <c r="E8" s="112"/>
      <c r="F8" s="14"/>
      <c r="G8" s="14"/>
      <c r="H8" s="14"/>
      <c r="I8" s="111"/>
    </row>
    <row r="9" spans="1:9">
      <c r="D9" s="108"/>
      <c r="E9" s="14" t="s">
        <v>56</v>
      </c>
      <c r="F9" s="14" t="str">
        <f>入力手順!C1</f>
        <v>滋賀県夏季ジュニアテニス選手権大会U17GS　2025</v>
      </c>
      <c r="G9" s="14"/>
      <c r="H9" s="14"/>
      <c r="I9" s="111"/>
    </row>
    <row r="10" spans="1:9">
      <c r="D10" s="108"/>
      <c r="E10" s="14"/>
      <c r="F10" s="14"/>
      <c r="G10" s="14"/>
      <c r="H10" s="14"/>
      <c r="I10" s="111"/>
    </row>
    <row r="11" spans="1:9" ht="13.8" thickBot="1">
      <c r="A11" t="s">
        <v>17</v>
      </c>
      <c r="D11" s="108"/>
      <c r="E11" s="113" t="s">
        <v>57</v>
      </c>
      <c r="F11" s="114" t="s">
        <v>58</v>
      </c>
      <c r="G11" s="115" t="s">
        <v>59</v>
      </c>
      <c r="H11" s="116" t="s">
        <v>60</v>
      </c>
      <c r="I11" s="111"/>
    </row>
    <row r="12" spans="1:9" ht="48" customHeight="1" thickBot="1">
      <c r="A12" s="117">
        <v>1</v>
      </c>
      <c r="B12" s="118"/>
      <c r="C12" s="118"/>
      <c r="D12" s="119"/>
      <c r="E12" s="120">
        <f>VLOOKUP(A12,入力表!A:F,6,0)</f>
        <v>0</v>
      </c>
      <c r="F12" s="121">
        <f>VLOOKUP(A12,入力表!A:I,9,0)</f>
        <v>0</v>
      </c>
      <c r="G12" s="132" t="str">
        <f>VLOOKUP(A12,入力表!A:O,15,0)</f>
        <v/>
      </c>
      <c r="H12" s="133">
        <f>VLOOKUP(A12,入力表!A:AD,30)</f>
        <v>0</v>
      </c>
      <c r="I12" s="111"/>
    </row>
    <row r="13" spans="1:9">
      <c r="D13" s="108"/>
      <c r="E13" s="14"/>
      <c r="F13" s="14"/>
      <c r="G13" s="14"/>
      <c r="H13" s="14"/>
      <c r="I13" s="111"/>
    </row>
    <row r="14" spans="1:9">
      <c r="D14" s="108"/>
      <c r="E14" s="14" t="s">
        <v>61</v>
      </c>
      <c r="F14" s="14"/>
      <c r="G14" s="14"/>
      <c r="H14" s="14"/>
      <c r="I14" s="111"/>
    </row>
    <row r="15" spans="1:9" ht="18.75" customHeight="1">
      <c r="D15" s="108"/>
      <c r="E15" s="122" t="s">
        <v>62</v>
      </c>
      <c r="F15" s="123"/>
      <c r="G15" s="124"/>
      <c r="H15" s="125">
        <f ca="1">NOW()</f>
        <v>45861.452645833335</v>
      </c>
      <c r="I15" s="111"/>
    </row>
    <row r="16" spans="1:9" ht="18.75" customHeight="1">
      <c r="D16" s="108"/>
      <c r="E16" s="126"/>
      <c r="F16" s="127"/>
      <c r="G16" s="128"/>
      <c r="H16" s="84" t="str">
        <f>VLOOKUP(A12,入力表!A:I,9,0)&amp;"校顧問"</f>
        <v>校顧問</v>
      </c>
      <c r="I16" s="111"/>
    </row>
    <row r="17" spans="1:9">
      <c r="D17" s="129"/>
      <c r="E17" s="130"/>
      <c r="F17" s="130"/>
      <c r="G17" s="130"/>
      <c r="H17" s="130"/>
      <c r="I17" s="131"/>
    </row>
    <row r="18" spans="1:9">
      <c r="C18" s="14"/>
    </row>
    <row r="19" spans="1:9">
      <c r="D19" s="105"/>
      <c r="E19" s="106"/>
      <c r="F19" s="106"/>
      <c r="G19" s="106"/>
      <c r="H19" s="106"/>
      <c r="I19" s="107"/>
    </row>
    <row r="20" spans="1:9" ht="14.4">
      <c r="D20" s="108"/>
      <c r="E20" s="109" t="s">
        <v>55</v>
      </c>
      <c r="F20" s="110"/>
      <c r="G20" s="110"/>
      <c r="H20" s="110"/>
      <c r="I20" s="111"/>
    </row>
    <row r="21" spans="1:9" ht="14.4">
      <c r="D21" s="108"/>
      <c r="E21" s="112"/>
      <c r="F21" s="14"/>
      <c r="G21" s="14"/>
      <c r="H21" s="14"/>
      <c r="I21" s="111"/>
    </row>
    <row r="22" spans="1:9">
      <c r="D22" s="108"/>
      <c r="E22" s="14" t="s">
        <v>56</v>
      </c>
      <c r="F22" s="14" t="str">
        <f>$F$9</f>
        <v>滋賀県夏季ジュニアテニス選手権大会U17GS　2025</v>
      </c>
      <c r="G22" s="14"/>
      <c r="H22" s="14"/>
      <c r="I22" s="111"/>
    </row>
    <row r="23" spans="1:9">
      <c r="D23" s="108"/>
      <c r="E23" s="14"/>
      <c r="F23" s="14"/>
      <c r="G23" s="14"/>
      <c r="H23" s="14"/>
      <c r="I23" s="111"/>
    </row>
    <row r="24" spans="1:9" ht="13.8" thickBot="1">
      <c r="A24" t="s">
        <v>17</v>
      </c>
      <c r="D24" s="108"/>
      <c r="E24" s="113" t="s">
        <v>57</v>
      </c>
      <c r="F24" s="114" t="s">
        <v>58</v>
      </c>
      <c r="G24" s="115" t="s">
        <v>59</v>
      </c>
      <c r="H24" s="116" t="s">
        <v>60</v>
      </c>
      <c r="I24" s="111"/>
    </row>
    <row r="25" spans="1:9" ht="48" customHeight="1" thickBot="1">
      <c r="A25" s="117">
        <v>2</v>
      </c>
      <c r="B25" s="118"/>
      <c r="C25" s="118"/>
      <c r="D25" s="119"/>
      <c r="E25" s="120">
        <f>VLOOKUP(A25,入力表!A:F,6,0)</f>
        <v>0</v>
      </c>
      <c r="F25" s="121">
        <f>VLOOKUP(A25,入力表!A:I,9,0)</f>
        <v>0</v>
      </c>
      <c r="G25" s="132" t="str">
        <f>VLOOKUP(A25,入力表!A:O,15,0)</f>
        <v/>
      </c>
      <c r="H25" s="133">
        <f>VLOOKUP(A25,入力表!A:AD,30)</f>
        <v>0</v>
      </c>
      <c r="I25" s="111"/>
    </row>
    <row r="26" spans="1:9">
      <c r="D26" s="108"/>
      <c r="E26" s="14"/>
      <c r="F26" s="14"/>
      <c r="G26" s="14"/>
      <c r="H26" s="14"/>
      <c r="I26" s="111"/>
    </row>
    <row r="27" spans="1:9">
      <c r="D27" s="108"/>
      <c r="E27" s="14" t="s">
        <v>61</v>
      </c>
      <c r="F27" s="14"/>
      <c r="G27" s="14"/>
      <c r="H27" s="14"/>
      <c r="I27" s="111"/>
    </row>
    <row r="28" spans="1:9" ht="18.75" customHeight="1">
      <c r="D28" s="108"/>
      <c r="E28" s="122" t="s">
        <v>62</v>
      </c>
      <c r="F28" s="123"/>
      <c r="G28" s="124"/>
      <c r="H28" s="125">
        <f ca="1">NOW()</f>
        <v>45861.452645833335</v>
      </c>
      <c r="I28" s="111"/>
    </row>
    <row r="29" spans="1:9" ht="18.75" customHeight="1">
      <c r="D29" s="108"/>
      <c r="E29" s="126"/>
      <c r="F29" s="127"/>
      <c r="G29" s="128"/>
      <c r="H29" s="84" t="str">
        <f>VLOOKUP(A25,入力表!A:I,9,0)&amp;"校顧問"</f>
        <v>校顧問</v>
      </c>
      <c r="I29" s="111"/>
    </row>
    <row r="30" spans="1:9">
      <c r="D30" s="129"/>
      <c r="E30" s="130"/>
      <c r="F30" s="130"/>
      <c r="G30" s="130"/>
      <c r="H30" s="130"/>
      <c r="I30" s="131"/>
    </row>
    <row r="32" spans="1:9">
      <c r="D32" s="105"/>
      <c r="E32" s="106"/>
      <c r="F32" s="106"/>
      <c r="G32" s="106"/>
      <c r="H32" s="106"/>
      <c r="I32" s="107"/>
    </row>
    <row r="33" spans="1:9" ht="14.4">
      <c r="D33" s="108"/>
      <c r="E33" s="109" t="s">
        <v>55</v>
      </c>
      <c r="F33" s="110"/>
      <c r="G33" s="110"/>
      <c r="H33" s="110"/>
      <c r="I33" s="111"/>
    </row>
    <row r="34" spans="1:9" ht="14.4">
      <c r="D34" s="108"/>
      <c r="E34" s="112"/>
      <c r="F34" s="14"/>
      <c r="G34" s="14"/>
      <c r="H34" s="14"/>
      <c r="I34" s="111"/>
    </row>
    <row r="35" spans="1:9">
      <c r="D35" s="108"/>
      <c r="E35" s="14" t="s">
        <v>56</v>
      </c>
      <c r="F35" s="14" t="str">
        <f>$F$9</f>
        <v>滋賀県夏季ジュニアテニス選手権大会U17GS　2025</v>
      </c>
      <c r="G35" s="14"/>
      <c r="H35" s="14"/>
      <c r="I35" s="111"/>
    </row>
    <row r="36" spans="1:9">
      <c r="D36" s="108"/>
      <c r="E36" s="14"/>
      <c r="F36" s="14"/>
      <c r="G36" s="14"/>
      <c r="H36" s="14"/>
      <c r="I36" s="111"/>
    </row>
    <row r="37" spans="1:9" ht="13.8" thickBot="1">
      <c r="A37" t="s">
        <v>17</v>
      </c>
      <c r="D37" s="108"/>
      <c r="E37" s="113" t="s">
        <v>57</v>
      </c>
      <c r="F37" s="114" t="s">
        <v>58</v>
      </c>
      <c r="G37" s="115" t="s">
        <v>59</v>
      </c>
      <c r="H37" s="116" t="s">
        <v>60</v>
      </c>
      <c r="I37" s="111"/>
    </row>
    <row r="38" spans="1:9" ht="48" customHeight="1" thickBot="1">
      <c r="A38" s="117">
        <v>3</v>
      </c>
      <c r="B38" s="118"/>
      <c r="C38" s="118"/>
      <c r="D38" s="119"/>
      <c r="E38" s="120">
        <f>VLOOKUP(A38,入力表!A:F,6,0)</f>
        <v>0</v>
      </c>
      <c r="F38" s="121">
        <f>VLOOKUP(A38,入力表!A:I,9,0)</f>
        <v>0</v>
      </c>
      <c r="G38" s="132" t="str">
        <f>VLOOKUP(A38,入力表!A:O,15,0)</f>
        <v/>
      </c>
      <c r="H38" s="133">
        <f>VLOOKUP(A38,入力表!A:AD,30)</f>
        <v>0</v>
      </c>
      <c r="I38" s="111"/>
    </row>
    <row r="39" spans="1:9">
      <c r="D39" s="108"/>
      <c r="E39" s="14"/>
      <c r="F39" s="14"/>
      <c r="G39" s="14"/>
      <c r="H39" s="14"/>
      <c r="I39" s="111"/>
    </row>
    <row r="40" spans="1:9">
      <c r="D40" s="108"/>
      <c r="E40" s="14" t="s">
        <v>61</v>
      </c>
      <c r="F40" s="14"/>
      <c r="G40" s="14"/>
      <c r="H40" s="14"/>
      <c r="I40" s="111"/>
    </row>
    <row r="41" spans="1:9" ht="18.75" customHeight="1">
      <c r="D41" s="108"/>
      <c r="E41" s="122" t="s">
        <v>62</v>
      </c>
      <c r="F41" s="123"/>
      <c r="G41" s="124"/>
      <c r="H41" s="125">
        <f ca="1">NOW()</f>
        <v>45861.452645833335</v>
      </c>
      <c r="I41" s="111"/>
    </row>
    <row r="42" spans="1:9" ht="18.75" customHeight="1">
      <c r="D42" s="108"/>
      <c r="E42" s="126"/>
      <c r="F42" s="127"/>
      <c r="G42" s="128"/>
      <c r="H42" s="84" t="str">
        <f>VLOOKUP(A38,入力表!A:I,9,0)&amp;"校顧問"</f>
        <v>校顧問</v>
      </c>
      <c r="I42" s="111"/>
    </row>
    <row r="43" spans="1:9">
      <c r="D43" s="129"/>
      <c r="E43" s="130"/>
      <c r="F43" s="130"/>
      <c r="G43" s="130"/>
      <c r="H43" s="130"/>
      <c r="I43" s="131"/>
    </row>
    <row r="45" spans="1:9">
      <c r="D45" s="105"/>
      <c r="E45" s="106"/>
      <c r="F45" s="106"/>
      <c r="G45" s="106"/>
      <c r="H45" s="106"/>
      <c r="I45" s="107"/>
    </row>
    <row r="46" spans="1:9" ht="14.4">
      <c r="D46" s="108"/>
      <c r="E46" s="109" t="s">
        <v>55</v>
      </c>
      <c r="F46" s="110"/>
      <c r="G46" s="110"/>
      <c r="H46" s="110"/>
      <c r="I46" s="111"/>
    </row>
    <row r="47" spans="1:9" ht="14.4">
      <c r="D47" s="108"/>
      <c r="E47" s="112"/>
      <c r="F47" s="14"/>
      <c r="G47" s="14"/>
      <c r="H47" s="14"/>
      <c r="I47" s="111"/>
    </row>
    <row r="48" spans="1:9">
      <c r="D48" s="108"/>
      <c r="E48" s="14" t="s">
        <v>56</v>
      </c>
      <c r="F48" s="14" t="str">
        <f>$F$9</f>
        <v>滋賀県夏季ジュニアテニス選手権大会U17GS　2025</v>
      </c>
      <c r="G48" s="14"/>
      <c r="H48" s="14"/>
      <c r="I48" s="111"/>
    </row>
    <row r="49" spans="1:9">
      <c r="D49" s="108"/>
      <c r="E49" s="14"/>
      <c r="F49" s="14"/>
      <c r="G49" s="14"/>
      <c r="H49" s="14"/>
      <c r="I49" s="111"/>
    </row>
    <row r="50" spans="1:9" ht="13.8" thickBot="1">
      <c r="A50" t="s">
        <v>17</v>
      </c>
      <c r="D50" s="108"/>
      <c r="E50" s="113" t="s">
        <v>57</v>
      </c>
      <c r="F50" s="114" t="s">
        <v>58</v>
      </c>
      <c r="G50" s="115" t="s">
        <v>59</v>
      </c>
      <c r="H50" s="116" t="s">
        <v>60</v>
      </c>
      <c r="I50" s="111"/>
    </row>
    <row r="51" spans="1:9" ht="48" customHeight="1" thickBot="1">
      <c r="A51" s="117">
        <v>4</v>
      </c>
      <c r="B51" s="118"/>
      <c r="C51" s="118"/>
      <c r="D51" s="119"/>
      <c r="E51" s="120">
        <f>VLOOKUP(A51,入力表!A:F,6,0)</f>
        <v>0</v>
      </c>
      <c r="F51" s="121">
        <f>VLOOKUP(A51,入力表!A:I,9,0)</f>
        <v>0</v>
      </c>
      <c r="G51" s="132" t="str">
        <f>VLOOKUP(A51,入力表!A:O,15,0)</f>
        <v/>
      </c>
      <c r="H51" s="133">
        <f>VLOOKUP(A51,入力表!A:AD,30)</f>
        <v>0</v>
      </c>
      <c r="I51" s="111"/>
    </row>
    <row r="52" spans="1:9">
      <c r="D52" s="108"/>
      <c r="E52" s="14"/>
      <c r="F52" s="14"/>
      <c r="G52" s="14"/>
      <c r="H52" s="14"/>
      <c r="I52" s="111"/>
    </row>
    <row r="53" spans="1:9">
      <c r="D53" s="108"/>
      <c r="E53" s="14" t="s">
        <v>61</v>
      </c>
      <c r="F53" s="14"/>
      <c r="G53" s="14"/>
      <c r="H53" s="14"/>
      <c r="I53" s="111"/>
    </row>
    <row r="54" spans="1:9" ht="18.75" customHeight="1">
      <c r="D54" s="108"/>
      <c r="E54" s="122" t="s">
        <v>62</v>
      </c>
      <c r="F54" s="123"/>
      <c r="G54" s="124"/>
      <c r="H54" s="125">
        <f ca="1">NOW()</f>
        <v>45861.452645833335</v>
      </c>
      <c r="I54" s="111"/>
    </row>
    <row r="55" spans="1:9" ht="18.75" customHeight="1">
      <c r="D55" s="108"/>
      <c r="E55" s="126"/>
      <c r="F55" s="127"/>
      <c r="G55" s="128"/>
      <c r="H55" s="84" t="str">
        <f>VLOOKUP(A51,入力表!A:I,9,0)&amp;"校顧問"</f>
        <v>校顧問</v>
      </c>
      <c r="I55" s="111"/>
    </row>
    <row r="56" spans="1:9">
      <c r="D56" s="129"/>
      <c r="E56" s="130"/>
      <c r="F56" s="130"/>
      <c r="G56" s="130"/>
      <c r="H56" s="130"/>
      <c r="I56" s="131"/>
    </row>
  </sheetData>
  <phoneticPr fontId="3"/>
  <pageMargins left="0.61" right="0.49" top="0.42" bottom="0.31" header="0.33" footer="0.24"/>
  <pageSetup paperSize="9" scale="99" orientation="portrait" horizontalDpi="4294967293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tabColor indexed="63"/>
  </sheetPr>
  <dimension ref="A1:P99"/>
  <sheetViews>
    <sheetView showGridLines="0" showRowColHeaders="0" zoomScale="115" workbookViewId="0">
      <selection activeCell="G13" sqref="G13"/>
    </sheetView>
  </sheetViews>
  <sheetFormatPr defaultRowHeight="13.2"/>
  <cols>
    <col min="1" max="1" width="4.33203125" customWidth="1"/>
    <col min="2" max="2" width="10.77734375" style="26" customWidth="1"/>
    <col min="3" max="15" width="9.6640625" style="9" customWidth="1"/>
  </cols>
  <sheetData>
    <row r="1" spans="1:16" ht="14.4">
      <c r="B1" s="24" t="s">
        <v>19</v>
      </c>
      <c r="C1" t="s">
        <v>20</v>
      </c>
      <c r="K1" s="25"/>
      <c r="L1" s="25"/>
      <c r="M1" s="25"/>
      <c r="N1" s="25"/>
      <c r="O1" s="25"/>
    </row>
    <row r="2" spans="1:16" ht="21.6" thickBot="1">
      <c r="K2" s="42"/>
      <c r="L2" s="42"/>
      <c r="M2" s="43"/>
      <c r="N2" s="44"/>
      <c r="O2" s="44"/>
      <c r="P2" s="45"/>
    </row>
    <row r="3" spans="1:16">
      <c r="A3" s="27"/>
      <c r="B3" s="472"/>
      <c r="C3" s="472"/>
      <c r="D3" s="472"/>
      <c r="E3" s="28"/>
      <c r="F3" s="28"/>
      <c r="G3" s="28"/>
      <c r="H3" s="28"/>
      <c r="I3" s="28"/>
      <c r="K3" s="46"/>
      <c r="L3" s="473"/>
      <c r="M3" s="482"/>
      <c r="N3" s="480"/>
      <c r="O3" s="480"/>
      <c r="P3" s="469"/>
    </row>
    <row r="4" spans="1:16" ht="13.8" thickBot="1">
      <c r="A4" s="27"/>
      <c r="B4" s="471"/>
      <c r="C4" s="471"/>
      <c r="D4" s="471"/>
      <c r="E4" s="28"/>
      <c r="F4" s="28"/>
      <c r="G4" s="28"/>
      <c r="H4" s="28"/>
      <c r="I4" s="28"/>
      <c r="K4" s="47"/>
      <c r="L4" s="474"/>
      <c r="M4" s="483"/>
      <c r="N4" s="481"/>
      <c r="O4" s="481"/>
      <c r="P4" s="470"/>
    </row>
    <row r="5" spans="1:16" ht="13.8" thickTop="1">
      <c r="A5" s="27"/>
      <c r="B5" s="471"/>
      <c r="C5" s="471"/>
      <c r="D5" s="471"/>
      <c r="E5" s="28"/>
      <c r="F5" s="28"/>
      <c r="G5" s="28"/>
      <c r="H5" s="28"/>
      <c r="I5" s="28"/>
      <c r="K5" s="48"/>
      <c r="L5" s="49"/>
      <c r="M5" s="50"/>
      <c r="N5" s="51"/>
      <c r="O5" s="51"/>
      <c r="P5" s="52"/>
    </row>
    <row r="6" spans="1:16">
      <c r="A6" s="27"/>
      <c r="B6" s="471"/>
      <c r="C6" s="471"/>
      <c r="D6" s="471"/>
      <c r="E6" s="28"/>
      <c r="F6" s="28"/>
      <c r="G6" s="28"/>
      <c r="H6" s="28"/>
      <c r="I6" s="28"/>
      <c r="K6" s="53"/>
      <c r="L6" s="242"/>
      <c r="M6" s="241"/>
      <c r="N6" s="56"/>
      <c r="O6" s="56"/>
      <c r="P6" s="57"/>
    </row>
    <row r="7" spans="1:16" ht="14.4">
      <c r="A7" s="27"/>
      <c r="B7" s="471"/>
      <c r="C7" s="471"/>
      <c r="D7" s="471"/>
      <c r="E7" s="28"/>
      <c r="F7" s="28"/>
      <c r="G7" s="28"/>
      <c r="H7" s="28"/>
      <c r="I7" s="28"/>
      <c r="K7" s="53"/>
      <c r="L7" s="253"/>
      <c r="M7" s="243"/>
      <c r="N7" s="56"/>
      <c r="O7" s="56"/>
      <c r="P7" s="57"/>
    </row>
    <row r="8" spans="1:16" ht="14.4">
      <c r="A8" s="27"/>
      <c r="B8" s="471"/>
      <c r="C8" s="471"/>
      <c r="D8" s="471"/>
      <c r="E8" s="28"/>
      <c r="F8" s="28"/>
      <c r="G8" s="28"/>
      <c r="H8" s="28"/>
      <c r="I8" s="28"/>
      <c r="K8" s="53"/>
      <c r="L8" s="252"/>
      <c r="M8" s="244"/>
      <c r="N8" s="56"/>
      <c r="O8" s="56"/>
      <c r="P8" s="57"/>
    </row>
    <row r="9" spans="1:16">
      <c r="A9" s="27"/>
      <c r="B9" s="471"/>
      <c r="C9" s="471"/>
      <c r="D9" s="471"/>
      <c r="E9" s="28"/>
      <c r="F9" s="28"/>
      <c r="G9" s="28"/>
      <c r="H9" s="28"/>
      <c r="I9" s="28"/>
      <c r="K9" s="53"/>
      <c r="L9" s="242"/>
      <c r="M9" s="241"/>
      <c r="N9" s="56"/>
      <c r="O9" s="56"/>
      <c r="P9" s="57"/>
    </row>
    <row r="10" spans="1:16">
      <c r="A10" s="27"/>
      <c r="B10" s="471"/>
      <c r="C10" s="471"/>
      <c r="D10" s="471"/>
      <c r="E10" s="28"/>
      <c r="F10" s="28"/>
      <c r="G10" s="28"/>
      <c r="H10" s="28"/>
      <c r="I10" s="28"/>
      <c r="K10" s="53"/>
      <c r="L10" s="54"/>
      <c r="M10" s="55"/>
      <c r="N10" s="56"/>
      <c r="O10" s="56"/>
      <c r="P10" s="57"/>
    </row>
    <row r="11" spans="1:16">
      <c r="A11" s="27"/>
      <c r="B11" s="471"/>
      <c r="C11" s="471"/>
      <c r="D11" s="471"/>
      <c r="E11" s="28"/>
      <c r="F11" s="28"/>
      <c r="G11" s="28"/>
      <c r="H11" s="28"/>
      <c r="I11" s="28"/>
      <c r="K11" s="53"/>
      <c r="L11" s="54"/>
      <c r="M11" s="55"/>
      <c r="N11" s="56"/>
      <c r="O11" s="56"/>
      <c r="P11" s="57"/>
    </row>
    <row r="12" spans="1:16">
      <c r="A12" s="27"/>
      <c r="B12" s="471"/>
      <c r="C12" s="471"/>
      <c r="D12" s="471"/>
      <c r="E12" s="28"/>
      <c r="F12" s="28"/>
      <c r="G12" s="28"/>
      <c r="H12" s="28"/>
      <c r="I12" s="28"/>
      <c r="K12" s="58"/>
      <c r="L12" s="59"/>
      <c r="M12" s="60"/>
      <c r="N12" s="61"/>
      <c r="O12" s="61"/>
      <c r="P12" s="62"/>
    </row>
    <row r="13" spans="1:16" ht="13.8" thickBot="1">
      <c r="A13" s="27"/>
      <c r="B13" s="471"/>
      <c r="C13" s="471"/>
      <c r="D13" s="471"/>
      <c r="E13" s="28"/>
      <c r="F13" s="28"/>
      <c r="G13" s="28"/>
      <c r="H13" s="28"/>
      <c r="I13" s="28"/>
      <c r="K13" s="63"/>
      <c r="L13" s="64"/>
      <c r="M13" s="65"/>
      <c r="N13" s="66"/>
      <c r="O13" s="66"/>
      <c r="P13" s="67"/>
    </row>
    <row r="14" spans="1:16">
      <c r="A14" s="27"/>
      <c r="B14" s="471"/>
      <c r="C14" s="471"/>
      <c r="D14" s="471"/>
      <c r="E14" s="28"/>
      <c r="F14" s="28"/>
      <c r="G14" s="28"/>
      <c r="H14" s="28"/>
      <c r="I14" s="28"/>
      <c r="K14" s="29"/>
      <c r="L14" s="25"/>
      <c r="M14" s="25"/>
      <c r="N14" s="25"/>
      <c r="O14" s="25"/>
    </row>
    <row r="15" spans="1:16">
      <c r="A15" s="27"/>
      <c r="B15" s="471"/>
      <c r="C15" s="471"/>
      <c r="D15" s="471"/>
      <c r="E15" s="28"/>
      <c r="F15" s="28"/>
      <c r="G15" s="28"/>
      <c r="H15" s="28"/>
      <c r="I15" s="28"/>
      <c r="K15" s="25"/>
      <c r="L15" s="25"/>
      <c r="M15" s="25"/>
      <c r="N15" s="25"/>
      <c r="O15" s="25"/>
    </row>
    <row r="16" spans="1:16">
      <c r="A16" s="27"/>
      <c r="B16" s="475"/>
      <c r="C16" s="476"/>
      <c r="D16" s="477"/>
      <c r="E16" s="28"/>
      <c r="F16" s="28"/>
      <c r="G16" s="28"/>
      <c r="H16" s="28"/>
      <c r="I16" s="28"/>
      <c r="K16" s="25"/>
      <c r="L16" s="25"/>
      <c r="M16" s="25"/>
      <c r="N16" s="25"/>
      <c r="O16" s="25"/>
    </row>
    <row r="17" spans="1:15">
      <c r="A17" s="27"/>
      <c r="B17" s="475"/>
      <c r="C17" s="476"/>
      <c r="D17" s="477"/>
      <c r="E17" s="28"/>
      <c r="F17" s="28"/>
      <c r="G17" s="28"/>
      <c r="H17" s="28"/>
      <c r="I17" s="28"/>
      <c r="K17" s="25"/>
      <c r="L17" s="25"/>
      <c r="M17" s="25"/>
      <c r="N17" s="25"/>
      <c r="O17" s="25"/>
    </row>
    <row r="18" spans="1:15">
      <c r="A18" s="27"/>
      <c r="B18" s="471"/>
      <c r="C18" s="471"/>
      <c r="D18" s="471"/>
      <c r="E18" s="28"/>
      <c r="F18" s="28"/>
      <c r="G18" s="28"/>
      <c r="H18" s="28"/>
      <c r="I18" s="28"/>
      <c r="K18" s="29"/>
      <c r="L18" s="25"/>
      <c r="M18" s="25"/>
      <c r="N18" s="25"/>
      <c r="O18" s="25"/>
    </row>
    <row r="19" spans="1:15">
      <c r="A19" s="27"/>
      <c r="B19" s="471"/>
      <c r="C19" s="471"/>
      <c r="D19" s="471"/>
      <c r="E19" s="28"/>
      <c r="F19" s="28"/>
      <c r="G19" s="28"/>
      <c r="H19" s="28"/>
      <c r="I19" s="28"/>
      <c r="K19" s="29"/>
      <c r="L19" s="25"/>
      <c r="M19" s="25"/>
      <c r="N19" s="25"/>
      <c r="O19" s="25"/>
    </row>
    <row r="20" spans="1:15">
      <c r="A20" s="27"/>
      <c r="B20" s="471"/>
      <c r="C20" s="471"/>
      <c r="D20" s="471"/>
      <c r="E20" s="28"/>
      <c r="F20" s="28"/>
      <c r="G20" s="28"/>
      <c r="H20" s="28"/>
      <c r="I20" s="28"/>
      <c r="K20" s="29"/>
      <c r="L20" s="25"/>
      <c r="M20" s="25"/>
      <c r="N20" s="25"/>
      <c r="O20" s="25"/>
    </row>
    <row r="21" spans="1:15">
      <c r="A21" s="27"/>
      <c r="B21" s="475"/>
      <c r="C21" s="476"/>
      <c r="D21" s="477"/>
      <c r="E21" s="28"/>
      <c r="F21" s="28"/>
      <c r="G21" s="28"/>
      <c r="H21" s="28"/>
      <c r="I21" s="28"/>
      <c r="K21" s="29"/>
      <c r="L21" s="25"/>
      <c r="M21" s="25"/>
      <c r="N21" s="25"/>
      <c r="O21" s="25"/>
    </row>
    <row r="22" spans="1:15">
      <c r="A22" s="27"/>
      <c r="B22" s="479"/>
      <c r="C22" s="479"/>
      <c r="D22" s="479"/>
      <c r="E22" s="28"/>
      <c r="F22" s="28"/>
      <c r="G22" s="28"/>
      <c r="H22" s="28"/>
      <c r="I22" s="28"/>
      <c r="K22" s="29"/>
      <c r="L22" s="25"/>
      <c r="M22" s="25"/>
      <c r="N22" s="25"/>
      <c r="O22" s="25"/>
    </row>
    <row r="23" spans="1:15">
      <c r="A23" s="27"/>
      <c r="B23" s="471"/>
      <c r="C23" s="471"/>
      <c r="D23" s="471"/>
      <c r="E23" s="28"/>
      <c r="F23" s="28"/>
      <c r="G23" s="28"/>
      <c r="H23" s="28"/>
      <c r="I23" s="28"/>
    </row>
    <row r="24" spans="1:15">
      <c r="A24" s="27"/>
      <c r="B24" s="475"/>
      <c r="C24" s="476"/>
      <c r="D24" s="477"/>
      <c r="E24" s="28"/>
      <c r="F24" s="28"/>
      <c r="G24" s="28"/>
      <c r="H24" s="28"/>
      <c r="I24" s="28"/>
    </row>
    <row r="25" spans="1:15">
      <c r="A25" s="27"/>
      <c r="B25" s="471"/>
      <c r="C25" s="471"/>
      <c r="D25" s="471"/>
      <c r="E25" s="28"/>
      <c r="F25" s="28"/>
      <c r="G25" s="28"/>
      <c r="H25" s="28"/>
      <c r="I25" s="28"/>
    </row>
    <row r="26" spans="1:15">
      <c r="A26" s="27"/>
      <c r="B26" s="475"/>
      <c r="C26" s="476"/>
      <c r="D26" s="477"/>
      <c r="E26" s="28"/>
      <c r="F26" s="28"/>
      <c r="G26" s="28"/>
      <c r="H26" s="28"/>
      <c r="I26" s="28"/>
    </row>
    <row r="27" spans="1:15">
      <c r="B27" s="478"/>
      <c r="C27" s="478"/>
      <c r="D27" s="478"/>
    </row>
    <row r="28" spans="1:15">
      <c r="B28" s="478"/>
      <c r="C28" s="478"/>
      <c r="D28" s="478"/>
    </row>
    <row r="30" spans="1:15" s="30" customForma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>
      <c r="B31" s="33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B32" s="33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2:15">
      <c r="B33" s="33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2:15">
      <c r="B34" s="33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2:15">
      <c r="B35" s="33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2:15">
      <c r="B36" s="33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2:15">
      <c r="B37" s="33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2:15"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2:15">
      <c r="B39" s="33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2:15"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2:15">
      <c r="B41" s="33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2:15">
      <c r="B42" s="33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2:15">
      <c r="B43" s="33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2:15" s="30" customFormat="1">
      <c r="B44" s="31"/>
      <c r="C44" s="32"/>
      <c r="D44" s="32"/>
      <c r="E44" s="32"/>
      <c r="F44" s="32"/>
      <c r="G44" s="32"/>
      <c r="H44" s="34"/>
      <c r="I44" s="34"/>
      <c r="J44" s="34"/>
      <c r="K44" s="34"/>
      <c r="L44" s="255"/>
      <c r="M44" s="254"/>
      <c r="N44" s="35"/>
      <c r="O44" s="35"/>
    </row>
    <row r="45" spans="2:15">
      <c r="B45" s="33"/>
      <c r="C45" s="28"/>
      <c r="D45" s="28"/>
      <c r="E45" s="28"/>
      <c r="F45" s="28"/>
      <c r="G45" s="28"/>
      <c r="H45" s="28"/>
      <c r="I45" s="28"/>
      <c r="J45" s="28"/>
      <c r="K45" s="245"/>
      <c r="L45" s="245"/>
      <c r="M45" s="245"/>
      <c r="N45" s="28"/>
      <c r="O45" s="28"/>
    </row>
    <row r="46" spans="2:15">
      <c r="B46" s="33"/>
      <c r="C46" s="28"/>
      <c r="D46" s="28"/>
      <c r="E46" s="28"/>
      <c r="F46" s="28"/>
      <c r="G46" s="28"/>
      <c r="H46" s="28"/>
      <c r="I46" s="28"/>
      <c r="J46" s="28"/>
      <c r="K46" s="245"/>
      <c r="L46" s="245"/>
      <c r="M46" s="245"/>
      <c r="N46" s="28"/>
      <c r="O46" s="28"/>
    </row>
    <row r="47" spans="2:15">
      <c r="B47" s="33"/>
      <c r="C47" s="28"/>
      <c r="D47" s="28"/>
      <c r="E47" s="28"/>
      <c r="F47" s="28"/>
      <c r="G47" s="28"/>
      <c r="H47" s="28"/>
      <c r="I47" s="28"/>
      <c r="J47" s="28"/>
      <c r="K47" s="245"/>
      <c r="L47" s="245"/>
      <c r="M47" s="245"/>
      <c r="N47" s="28"/>
      <c r="O47" s="28"/>
    </row>
    <row r="48" spans="2:15">
      <c r="B48" s="33"/>
      <c r="C48" s="28"/>
      <c r="D48" s="28"/>
      <c r="E48" s="28"/>
      <c r="F48" s="28"/>
      <c r="G48" s="28"/>
      <c r="H48" s="28"/>
      <c r="I48" s="28"/>
      <c r="J48" s="28"/>
      <c r="K48" s="245"/>
      <c r="L48" s="245"/>
      <c r="M48" s="245"/>
      <c r="N48" s="28"/>
      <c r="O48" s="28"/>
    </row>
    <row r="49" spans="2:15">
      <c r="B49" s="33"/>
      <c r="C49" s="28"/>
      <c r="D49" s="28"/>
      <c r="E49" s="28"/>
      <c r="F49" s="28"/>
      <c r="G49" s="28"/>
      <c r="H49" s="28"/>
      <c r="I49" s="28"/>
      <c r="J49" s="28"/>
      <c r="K49" s="245"/>
      <c r="L49" s="245"/>
      <c r="M49" s="245"/>
      <c r="N49" s="28"/>
      <c r="O49" s="28"/>
    </row>
    <row r="50" spans="2:15">
      <c r="B50" s="33"/>
      <c r="C50" s="28"/>
      <c r="D50" s="28"/>
      <c r="E50" s="28"/>
      <c r="F50" s="28"/>
      <c r="G50" s="28"/>
      <c r="H50" s="28"/>
      <c r="I50" s="28"/>
      <c r="J50" s="28"/>
      <c r="K50" s="245"/>
      <c r="L50" s="245"/>
      <c r="M50" s="245"/>
      <c r="N50" s="28"/>
      <c r="O50" s="28"/>
    </row>
    <row r="51" spans="2:15">
      <c r="B51" s="33"/>
      <c r="C51" s="28"/>
      <c r="D51" s="28"/>
      <c r="E51" s="28"/>
      <c r="F51" s="28"/>
      <c r="G51" s="28"/>
      <c r="H51" s="28"/>
      <c r="I51" s="28"/>
      <c r="J51" s="28"/>
      <c r="K51" s="245"/>
      <c r="L51" s="245"/>
      <c r="M51" s="245"/>
      <c r="N51" s="28"/>
      <c r="O51" s="28"/>
    </row>
    <row r="52" spans="2:15">
      <c r="B52" s="33"/>
      <c r="C52" s="28"/>
      <c r="D52" s="28"/>
      <c r="E52" s="28"/>
      <c r="F52" s="28"/>
      <c r="G52" s="28"/>
      <c r="H52" s="28"/>
      <c r="I52" s="28"/>
      <c r="J52" s="28"/>
      <c r="K52" s="245"/>
      <c r="L52" s="245"/>
      <c r="M52" s="245"/>
      <c r="N52" s="28"/>
      <c r="O52" s="28"/>
    </row>
    <row r="53" spans="2:15">
      <c r="B53" s="33"/>
      <c r="C53" s="28"/>
      <c r="D53" s="28"/>
      <c r="E53" s="28"/>
      <c r="F53" s="28"/>
      <c r="G53" s="28"/>
      <c r="H53" s="28"/>
      <c r="I53" s="28"/>
      <c r="J53" s="28"/>
      <c r="K53" s="245"/>
      <c r="L53" s="245"/>
      <c r="M53" s="245"/>
      <c r="N53" s="28"/>
      <c r="O53" s="28"/>
    </row>
    <row r="54" spans="2:15">
      <c r="B54" s="33"/>
      <c r="C54" s="28"/>
      <c r="D54" s="28"/>
      <c r="E54" s="28"/>
      <c r="F54" s="28"/>
      <c r="G54" s="28"/>
      <c r="H54" s="28"/>
      <c r="I54" s="28"/>
      <c r="J54" s="28"/>
      <c r="K54" s="245"/>
      <c r="L54" s="245"/>
      <c r="M54" s="245"/>
      <c r="N54" s="28"/>
      <c r="O54" s="28"/>
    </row>
    <row r="55" spans="2:15">
      <c r="B55" s="33"/>
      <c r="C55" s="28"/>
      <c r="D55" s="28"/>
      <c r="E55" s="28"/>
      <c r="F55" s="28"/>
      <c r="G55" s="28"/>
      <c r="H55" s="28"/>
      <c r="I55" s="28"/>
      <c r="J55" s="28"/>
      <c r="K55" s="245"/>
      <c r="L55" s="245"/>
      <c r="M55" s="245"/>
      <c r="N55" s="28"/>
      <c r="O55" s="28"/>
    </row>
    <row r="56" spans="2:15">
      <c r="B56" s="33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2:15">
      <c r="B57" s="33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58" spans="2:15" s="30" customFormat="1">
      <c r="B58" s="31"/>
      <c r="C58" s="34"/>
      <c r="D58" s="34"/>
      <c r="E58" s="34"/>
      <c r="F58" s="34"/>
      <c r="G58" s="36"/>
      <c r="H58" s="36"/>
      <c r="I58" s="36"/>
      <c r="J58" s="36"/>
      <c r="K58" s="34"/>
      <c r="L58" s="34"/>
      <c r="M58" s="34"/>
      <c r="N58" s="34"/>
      <c r="O58" s="32"/>
    </row>
    <row r="59" spans="2:15">
      <c r="B59" s="33"/>
      <c r="C59" s="37"/>
      <c r="D59" s="37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</row>
    <row r="60" spans="2:15">
      <c r="B60" s="33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</row>
    <row r="61" spans="2:15">
      <c r="B61" s="33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</row>
    <row r="62" spans="2:15">
      <c r="B62" s="33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</row>
    <row r="63" spans="2:15">
      <c r="B63" s="33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</row>
    <row r="64" spans="2:15">
      <c r="B64" s="33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</row>
    <row r="65" spans="2:15">
      <c r="B65" s="33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</row>
    <row r="66" spans="2:15">
      <c r="B66" s="33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</row>
    <row r="67" spans="2:15">
      <c r="B67" s="33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</row>
    <row r="68" spans="2:15">
      <c r="B68" s="33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</row>
    <row r="69" spans="2:15">
      <c r="B69" s="33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</row>
    <row r="70" spans="2:15">
      <c r="B70" s="33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</row>
    <row r="71" spans="2:15">
      <c r="B71" s="33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</row>
    <row r="72" spans="2:15" s="30" customFormat="1">
      <c r="B72" s="31"/>
      <c r="C72" s="32"/>
      <c r="D72" s="32"/>
      <c r="E72" s="32"/>
      <c r="F72" s="34"/>
      <c r="G72" s="34"/>
      <c r="H72" s="34"/>
      <c r="I72" s="34"/>
      <c r="J72" s="36"/>
      <c r="K72" s="36"/>
      <c r="L72" s="36"/>
      <c r="M72" s="36"/>
      <c r="N72" s="34"/>
      <c r="O72" s="34"/>
    </row>
    <row r="73" spans="2:15">
      <c r="B73" s="33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</row>
    <row r="74" spans="2:15">
      <c r="B74" s="33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</row>
    <row r="75" spans="2:15">
      <c r="B75" s="33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</row>
    <row r="76" spans="2:15">
      <c r="B76" s="33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</row>
    <row r="77" spans="2:15">
      <c r="B77" s="33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</row>
    <row r="78" spans="2:15">
      <c r="B78" s="33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</row>
    <row r="79" spans="2:15">
      <c r="B79" s="33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</row>
    <row r="80" spans="2:15">
      <c r="B80" s="33"/>
      <c r="C80" s="38"/>
      <c r="D80" s="28"/>
      <c r="E80" s="38"/>
      <c r="F80" s="28"/>
      <c r="G80" s="39"/>
      <c r="H80" s="28"/>
      <c r="I80" s="38"/>
      <c r="J80" s="28"/>
      <c r="K80" s="28"/>
      <c r="L80" s="28"/>
      <c r="M80" s="40"/>
      <c r="N80" s="28"/>
      <c r="O80" s="41"/>
    </row>
    <row r="81" spans="2:15">
      <c r="B81" s="33"/>
      <c r="C81" s="28"/>
      <c r="D81" s="28"/>
      <c r="E81" s="40"/>
      <c r="F81" s="28"/>
      <c r="G81" s="28"/>
      <c r="H81" s="28"/>
      <c r="I81" s="39"/>
      <c r="J81" s="28"/>
      <c r="K81" s="28"/>
      <c r="L81" s="28"/>
      <c r="M81" s="28"/>
      <c r="N81" s="28"/>
      <c r="O81" s="28"/>
    </row>
    <row r="82" spans="2:15">
      <c r="B82" s="33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</row>
    <row r="83" spans="2:15">
      <c r="B83" s="33"/>
      <c r="C83" s="28"/>
      <c r="D83" s="28"/>
      <c r="E83" s="28"/>
      <c r="F83" s="28"/>
      <c r="G83" s="28"/>
      <c r="H83" s="28"/>
      <c r="I83" s="28"/>
      <c r="J83" s="41"/>
      <c r="K83" s="28"/>
      <c r="L83" s="28"/>
      <c r="M83" s="28"/>
      <c r="N83" s="28"/>
      <c r="O83" s="28"/>
    </row>
    <row r="84" spans="2:15">
      <c r="B84" s="33"/>
      <c r="C84" s="28"/>
      <c r="D84" s="28"/>
      <c r="E84" s="28"/>
      <c r="F84" s="41"/>
      <c r="G84" s="28"/>
      <c r="H84" s="28"/>
      <c r="I84" s="28"/>
      <c r="J84" s="28"/>
      <c r="K84" s="28"/>
      <c r="L84" s="28"/>
      <c r="M84" s="28"/>
      <c r="N84" s="28"/>
      <c r="O84" s="28"/>
    </row>
    <row r="85" spans="2:15">
      <c r="B85" s="33"/>
      <c r="C85" s="28"/>
      <c r="D85" s="28"/>
      <c r="E85" s="28"/>
      <c r="F85" s="28"/>
      <c r="G85" s="28"/>
      <c r="H85" s="41"/>
      <c r="I85" s="28"/>
      <c r="J85" s="28"/>
      <c r="K85" s="28"/>
      <c r="L85" s="28"/>
      <c r="M85" s="28"/>
      <c r="N85" s="28"/>
      <c r="O85" s="28"/>
    </row>
    <row r="86" spans="2:15" s="30" customFormat="1">
      <c r="B86" s="31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</row>
    <row r="87" spans="2:15">
      <c r="B87" s="33"/>
      <c r="C87" s="28"/>
      <c r="D87" s="28"/>
      <c r="E87" s="28"/>
      <c r="F87" s="28"/>
      <c r="G87" s="28"/>
      <c r="H87" s="28"/>
    </row>
    <row r="88" spans="2:15">
      <c r="B88" s="33"/>
      <c r="C88" s="28"/>
      <c r="D88" s="28"/>
      <c r="E88" s="28"/>
      <c r="F88" s="28"/>
      <c r="G88" s="28"/>
      <c r="H88" s="28"/>
    </row>
    <row r="89" spans="2:15">
      <c r="B89" s="33"/>
      <c r="C89" s="28"/>
      <c r="D89" s="28"/>
      <c r="E89" s="28"/>
      <c r="F89" s="28"/>
      <c r="G89" s="28"/>
      <c r="H89" s="28"/>
    </row>
    <row r="90" spans="2:15">
      <c r="B90" s="33"/>
      <c r="C90" s="28"/>
      <c r="D90" s="28"/>
      <c r="E90" s="28"/>
      <c r="F90" s="28"/>
      <c r="G90" s="28"/>
      <c r="H90" s="28"/>
    </row>
    <row r="91" spans="2:15">
      <c r="B91" s="33"/>
      <c r="C91" s="28"/>
      <c r="D91" s="28"/>
      <c r="E91" s="28"/>
      <c r="F91" s="28"/>
      <c r="G91" s="28"/>
      <c r="H91" s="28"/>
    </row>
    <row r="92" spans="2:15">
      <c r="B92" s="33"/>
      <c r="C92" s="28"/>
      <c r="D92" s="28"/>
      <c r="E92" s="28"/>
      <c r="F92" s="28"/>
      <c r="G92" s="28"/>
      <c r="H92" s="28"/>
    </row>
    <row r="93" spans="2:15">
      <c r="B93" s="33"/>
      <c r="C93" s="28"/>
      <c r="D93" s="28"/>
      <c r="E93" s="28"/>
      <c r="F93" s="28"/>
      <c r="G93" s="28"/>
      <c r="H93" s="28"/>
    </row>
    <row r="94" spans="2:15">
      <c r="B94" s="33"/>
      <c r="C94" s="28"/>
      <c r="D94" s="28"/>
      <c r="E94" s="28"/>
      <c r="F94" s="28"/>
      <c r="G94" s="28"/>
      <c r="H94" s="28"/>
    </row>
    <row r="95" spans="2:15">
      <c r="B95" s="33"/>
      <c r="C95" s="28"/>
      <c r="D95" s="28"/>
      <c r="E95" s="28"/>
      <c r="F95" s="28"/>
      <c r="G95" s="28"/>
      <c r="H95" s="28"/>
    </row>
    <row r="96" spans="2:15">
      <c r="B96" s="33"/>
      <c r="C96" s="28"/>
      <c r="D96" s="28"/>
      <c r="E96" s="28"/>
      <c r="F96" s="28"/>
      <c r="G96" s="28"/>
      <c r="H96" s="28"/>
    </row>
    <row r="97" spans="2:8">
      <c r="B97" s="33"/>
      <c r="C97" s="28"/>
      <c r="D97" s="28"/>
      <c r="E97" s="28"/>
      <c r="F97" s="28"/>
      <c r="G97" s="28"/>
      <c r="H97" s="28"/>
    </row>
    <row r="98" spans="2:8">
      <c r="B98" s="33"/>
      <c r="C98" s="28"/>
      <c r="D98" s="28"/>
      <c r="E98" s="28"/>
      <c r="F98" s="28"/>
      <c r="G98" s="28"/>
      <c r="H98" s="28"/>
    </row>
    <row r="99" spans="2:8">
      <c r="B99" s="33"/>
      <c r="C99" s="28"/>
      <c r="D99" s="28"/>
      <c r="E99" s="28"/>
      <c r="F99" s="28"/>
      <c r="G99" s="28"/>
      <c r="H99" s="28"/>
    </row>
  </sheetData>
  <mergeCells count="31">
    <mergeCell ref="B6:D6"/>
    <mergeCell ref="B21:D21"/>
    <mergeCell ref="B16:D16"/>
    <mergeCell ref="B17:D17"/>
    <mergeCell ref="O3:O4"/>
    <mergeCell ref="M3:M4"/>
    <mergeCell ref="N3:N4"/>
    <mergeCell ref="B10:D10"/>
    <mergeCell ref="B13:D13"/>
    <mergeCell ref="B12:D12"/>
    <mergeCell ref="B14:D14"/>
    <mergeCell ref="B11:D11"/>
    <mergeCell ref="B7:D7"/>
    <mergeCell ref="B8:D8"/>
    <mergeCell ref="B9:D9"/>
    <mergeCell ref="B20:D20"/>
    <mergeCell ref="B18:D18"/>
    <mergeCell ref="B15:D15"/>
    <mergeCell ref="B19:D19"/>
    <mergeCell ref="B26:D26"/>
    <mergeCell ref="B28:D28"/>
    <mergeCell ref="B22:D22"/>
    <mergeCell ref="B23:D23"/>
    <mergeCell ref="B24:D24"/>
    <mergeCell ref="B25:D25"/>
    <mergeCell ref="B27:D27"/>
    <mergeCell ref="P3:P4"/>
    <mergeCell ref="B4:D4"/>
    <mergeCell ref="B5:D5"/>
    <mergeCell ref="B3:D3"/>
    <mergeCell ref="L3:L4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AX43"/>
  <sheetViews>
    <sheetView topLeftCell="A3" zoomScale="70" zoomScaleNormal="70" workbookViewId="0">
      <selection activeCell="D19" sqref="D4:E19"/>
    </sheetView>
  </sheetViews>
  <sheetFormatPr defaultRowHeight="13.2"/>
  <cols>
    <col min="4" max="4" width="19.44140625" bestFit="1" customWidth="1"/>
    <col min="10" max="12" width="1.6640625" hidden="1" customWidth="1"/>
    <col min="14" max="14" width="10.109375" customWidth="1"/>
    <col min="15" max="15" width="6.21875" bestFit="1" customWidth="1"/>
    <col min="16" max="16" width="5.21875" bestFit="1" customWidth="1"/>
    <col min="17" max="17" width="13" bestFit="1" customWidth="1"/>
    <col min="18" max="18" width="6.6640625" bestFit="1" customWidth="1"/>
    <col min="19" max="19" width="3.44140625" bestFit="1" customWidth="1"/>
    <col min="20" max="20" width="3.33203125" bestFit="1" customWidth="1"/>
    <col min="21" max="21" width="3.44140625" bestFit="1" customWidth="1"/>
    <col min="22" max="22" width="6.109375" customWidth="1"/>
    <col min="24" max="35" width="3.88671875" customWidth="1"/>
  </cols>
  <sheetData>
    <row r="2" spans="2:50" ht="16.8" thickBot="1">
      <c r="I2" s="345" t="s">
        <v>152</v>
      </c>
      <c r="J2" s="346"/>
      <c r="K2" s="347"/>
      <c r="L2" s="347"/>
      <c r="M2" s="347"/>
      <c r="N2" s="348"/>
      <c r="O2" s="347"/>
      <c r="P2" s="347"/>
      <c r="Q2" s="347"/>
      <c r="R2" s="347"/>
      <c r="S2" s="347"/>
      <c r="T2" s="347"/>
      <c r="U2" s="347"/>
      <c r="V2" s="347"/>
      <c r="W2" s="349"/>
      <c r="X2" s="349">
        <v>0</v>
      </c>
      <c r="Y2" s="350">
        <v>512</v>
      </c>
      <c r="Z2" s="350">
        <v>256</v>
      </c>
      <c r="AA2" s="350">
        <v>128</v>
      </c>
      <c r="AB2" s="350">
        <v>64</v>
      </c>
      <c r="AC2" s="350"/>
      <c r="AD2" s="350">
        <v>32</v>
      </c>
      <c r="AE2" s="350">
        <v>16</v>
      </c>
      <c r="AF2" s="350">
        <v>8</v>
      </c>
      <c r="AG2" s="350">
        <v>4</v>
      </c>
      <c r="AH2" s="350">
        <v>2</v>
      </c>
      <c r="AI2" s="342">
        <v>1</v>
      </c>
      <c r="AJ2" s="328"/>
      <c r="AK2" s="343"/>
      <c r="AL2" s="344"/>
      <c r="AM2" s="341">
        <v>0</v>
      </c>
      <c r="AN2" s="342">
        <v>256</v>
      </c>
      <c r="AO2" s="342">
        <v>128</v>
      </c>
      <c r="AP2" s="342">
        <v>64</v>
      </c>
      <c r="AQ2" s="342"/>
      <c r="AR2" s="342">
        <v>32</v>
      </c>
      <c r="AS2" s="342">
        <v>16</v>
      </c>
      <c r="AT2" s="342">
        <v>8</v>
      </c>
      <c r="AU2" s="342">
        <v>4</v>
      </c>
      <c r="AV2" s="342">
        <v>2</v>
      </c>
      <c r="AW2" s="342">
        <v>1</v>
      </c>
      <c r="AX2" s="321"/>
    </row>
    <row r="3" spans="2:50" ht="97.5" customHeight="1" thickBot="1">
      <c r="I3" s="355" t="s">
        <v>17</v>
      </c>
      <c r="J3" s="372" t="s">
        <v>8</v>
      </c>
      <c r="K3" s="373" t="s">
        <v>9</v>
      </c>
      <c r="L3" s="374" t="s">
        <v>50</v>
      </c>
      <c r="M3" s="356" t="s">
        <v>28</v>
      </c>
      <c r="N3" s="357" t="s">
        <v>0</v>
      </c>
      <c r="O3" s="358" t="s">
        <v>1</v>
      </c>
      <c r="P3" s="359" t="s">
        <v>2</v>
      </c>
      <c r="Q3" s="360" t="s">
        <v>3</v>
      </c>
      <c r="R3" s="361" t="s">
        <v>4</v>
      </c>
      <c r="S3" s="362" t="s">
        <v>5</v>
      </c>
      <c r="T3" s="362" t="s">
        <v>6</v>
      </c>
      <c r="U3" s="363" t="s">
        <v>7</v>
      </c>
      <c r="V3" s="340" t="s">
        <v>21</v>
      </c>
      <c r="W3" s="365" t="s">
        <v>26</v>
      </c>
      <c r="X3" s="269" t="s">
        <v>27</v>
      </c>
      <c r="Y3" s="256" t="s">
        <v>64</v>
      </c>
      <c r="Z3" s="262" t="s">
        <v>65</v>
      </c>
      <c r="AA3" s="196" t="s">
        <v>22</v>
      </c>
      <c r="AB3" s="85" t="s">
        <v>23</v>
      </c>
      <c r="AC3" s="288" t="s">
        <v>93</v>
      </c>
      <c r="AD3" s="351" t="s">
        <v>106</v>
      </c>
      <c r="AE3" s="352" t="s">
        <v>107</v>
      </c>
      <c r="AF3" s="353" t="s">
        <v>108</v>
      </c>
      <c r="AG3" s="352" t="s">
        <v>109</v>
      </c>
      <c r="AH3" s="353" t="s">
        <v>110</v>
      </c>
      <c r="AI3" s="354" t="s">
        <v>111</v>
      </c>
      <c r="AJ3" s="370"/>
      <c r="AK3" s="78" t="s">
        <v>24</v>
      </c>
      <c r="AL3" s="264" t="s">
        <v>25</v>
      </c>
      <c r="AM3" s="269" t="s">
        <v>27</v>
      </c>
      <c r="AN3" s="257" t="s">
        <v>64</v>
      </c>
      <c r="AO3" s="195" t="s">
        <v>65</v>
      </c>
      <c r="AP3" s="86" t="s">
        <v>22</v>
      </c>
      <c r="AQ3" s="276"/>
      <c r="AR3" s="205" t="s">
        <v>68</v>
      </c>
      <c r="AS3" s="198" t="s">
        <v>69</v>
      </c>
      <c r="AT3" s="199" t="s">
        <v>70</v>
      </c>
      <c r="AU3" s="198" t="s">
        <v>71</v>
      </c>
      <c r="AV3" s="199" t="s">
        <v>72</v>
      </c>
      <c r="AW3" s="200" t="s">
        <v>73</v>
      </c>
      <c r="AX3" s="79" t="s">
        <v>33</v>
      </c>
    </row>
    <row r="4" spans="2:50" ht="16.2">
      <c r="B4">
        <v>1</v>
      </c>
      <c r="D4" t="s">
        <v>81</v>
      </c>
      <c r="E4">
        <v>14</v>
      </c>
      <c r="I4" s="364">
        <v>1</v>
      </c>
      <c r="J4" s="185"/>
      <c r="K4" s="166"/>
      <c r="L4" s="166"/>
      <c r="M4" s="375" t="s">
        <v>138</v>
      </c>
      <c r="N4" s="376" t="s">
        <v>127</v>
      </c>
      <c r="O4" s="377" t="s">
        <v>154</v>
      </c>
      <c r="P4" s="378" t="s">
        <v>140</v>
      </c>
      <c r="Q4" s="378" t="s">
        <v>141</v>
      </c>
      <c r="R4" s="378">
        <v>17</v>
      </c>
      <c r="S4" s="378"/>
      <c r="T4" s="378"/>
      <c r="U4" s="379"/>
      <c r="V4" s="134">
        <v>1031</v>
      </c>
      <c r="W4" s="366">
        <v>32</v>
      </c>
      <c r="X4" s="141"/>
      <c r="Y4" s="142"/>
      <c r="Z4" s="215"/>
      <c r="AA4" s="143"/>
      <c r="AB4" s="215"/>
      <c r="AC4" s="211"/>
      <c r="AD4" s="206">
        <v>1</v>
      </c>
      <c r="AE4" s="215"/>
      <c r="AF4" s="143"/>
      <c r="AG4" s="215"/>
      <c r="AH4" s="143"/>
      <c r="AI4" s="220"/>
      <c r="AJ4" s="371"/>
      <c r="AK4" s="156"/>
      <c r="AL4" s="265" t="s">
        <v>153</v>
      </c>
      <c r="AM4" s="157"/>
      <c r="AN4" s="258"/>
      <c r="AO4" s="158"/>
      <c r="AP4" s="225"/>
      <c r="AQ4" s="277"/>
      <c r="AR4" s="229"/>
      <c r="AS4" s="143"/>
      <c r="AT4" s="234"/>
      <c r="AU4" s="143"/>
      <c r="AV4" s="234"/>
      <c r="AW4" s="201"/>
      <c r="AX4" s="159"/>
    </row>
    <row r="5" spans="2:50" ht="16.2">
      <c r="B5">
        <v>2</v>
      </c>
      <c r="D5" t="s">
        <v>82</v>
      </c>
      <c r="E5">
        <v>12</v>
      </c>
      <c r="I5" s="364">
        <v>2</v>
      </c>
      <c r="J5" s="185"/>
      <c r="K5" s="166"/>
      <c r="L5" s="166"/>
      <c r="M5" s="393" t="s">
        <v>137</v>
      </c>
      <c r="N5" s="376" t="s">
        <v>128</v>
      </c>
      <c r="O5" s="381" t="s">
        <v>139</v>
      </c>
      <c r="P5" s="382" t="s">
        <v>140</v>
      </c>
      <c r="Q5" s="382" t="s">
        <v>142</v>
      </c>
      <c r="R5" s="382">
        <v>17</v>
      </c>
      <c r="S5" s="382"/>
      <c r="T5" s="382"/>
      <c r="U5" s="383"/>
      <c r="V5" s="136">
        <v>2</v>
      </c>
      <c r="W5" s="367">
        <v>512</v>
      </c>
      <c r="X5" s="144"/>
      <c r="Y5" s="145">
        <v>1</v>
      </c>
      <c r="Z5" s="216"/>
      <c r="AA5" s="146"/>
      <c r="AB5" s="216"/>
      <c r="AC5" s="212"/>
      <c r="AD5" s="207"/>
      <c r="AE5" s="216"/>
      <c r="AF5" s="146"/>
      <c r="AG5" s="216"/>
      <c r="AH5" s="146"/>
      <c r="AI5" s="221"/>
      <c r="AJ5" s="371"/>
      <c r="AK5" s="136"/>
      <c r="AL5" s="266" t="s">
        <v>153</v>
      </c>
      <c r="AM5" s="160"/>
      <c r="AN5" s="259"/>
      <c r="AO5" s="135"/>
      <c r="AP5" s="226"/>
      <c r="AQ5" s="278"/>
      <c r="AR5" s="230"/>
      <c r="AS5" s="146"/>
      <c r="AT5" s="235"/>
      <c r="AU5" s="146"/>
      <c r="AV5" s="235"/>
      <c r="AW5" s="202"/>
      <c r="AX5" s="161"/>
    </row>
    <row r="6" spans="2:50" ht="16.2">
      <c r="B6">
        <v>3</v>
      </c>
      <c r="D6" t="s">
        <v>80</v>
      </c>
      <c r="E6">
        <v>11</v>
      </c>
      <c r="I6" s="364">
        <v>3</v>
      </c>
      <c r="J6" s="183"/>
      <c r="K6" s="184"/>
      <c r="L6" s="184"/>
      <c r="M6" s="393" t="s">
        <v>137</v>
      </c>
      <c r="N6" s="376" t="s">
        <v>129</v>
      </c>
      <c r="O6" s="381" t="s">
        <v>139</v>
      </c>
      <c r="P6" s="382" t="s">
        <v>140</v>
      </c>
      <c r="Q6" s="382" t="s">
        <v>143</v>
      </c>
      <c r="R6" s="382">
        <v>17</v>
      </c>
      <c r="S6" s="382"/>
      <c r="T6" s="382"/>
      <c r="U6" s="383"/>
      <c r="V6" s="136">
        <v>3</v>
      </c>
      <c r="W6" s="367">
        <v>256</v>
      </c>
      <c r="X6" s="144"/>
      <c r="Y6" s="145"/>
      <c r="Z6" s="216">
        <v>1</v>
      </c>
      <c r="AA6" s="146"/>
      <c r="AB6" s="216"/>
      <c r="AC6" s="212"/>
      <c r="AD6" s="207"/>
      <c r="AE6" s="216"/>
      <c r="AF6" s="146"/>
      <c r="AG6" s="216"/>
      <c r="AH6" s="146"/>
      <c r="AI6" s="221"/>
      <c r="AJ6" s="371"/>
      <c r="AK6" s="136"/>
      <c r="AL6" s="266" t="s">
        <v>153</v>
      </c>
      <c r="AM6" s="160"/>
      <c r="AN6" s="259"/>
      <c r="AO6" s="135"/>
      <c r="AP6" s="226"/>
      <c r="AQ6" s="278"/>
      <c r="AR6" s="230"/>
      <c r="AS6" s="146"/>
      <c r="AT6" s="235"/>
      <c r="AU6" s="146"/>
      <c r="AV6" s="235"/>
      <c r="AW6" s="202"/>
      <c r="AX6" s="161"/>
    </row>
    <row r="7" spans="2:50" ht="16.2">
      <c r="B7">
        <v>4</v>
      </c>
      <c r="D7" t="s">
        <v>83</v>
      </c>
      <c r="E7">
        <v>16</v>
      </c>
      <c r="I7" s="364">
        <v>4</v>
      </c>
      <c r="J7" s="185"/>
      <c r="K7" s="166"/>
      <c r="L7" s="166"/>
      <c r="M7" s="393" t="s">
        <v>137</v>
      </c>
      <c r="N7" s="376" t="s">
        <v>130</v>
      </c>
      <c r="O7" s="381" t="s">
        <v>139</v>
      </c>
      <c r="P7" s="382" t="s">
        <v>140</v>
      </c>
      <c r="Q7" s="382" t="s">
        <v>144</v>
      </c>
      <c r="R7" s="382">
        <v>17</v>
      </c>
      <c r="S7" s="382"/>
      <c r="T7" s="382"/>
      <c r="U7" s="383"/>
      <c r="V7" s="136">
        <v>4</v>
      </c>
      <c r="W7" s="367">
        <v>512</v>
      </c>
      <c r="X7" s="144"/>
      <c r="Y7" s="145">
        <v>1</v>
      </c>
      <c r="Z7" s="216"/>
      <c r="AA7" s="146"/>
      <c r="AB7" s="216"/>
      <c r="AC7" s="212"/>
      <c r="AD7" s="207"/>
      <c r="AE7" s="216"/>
      <c r="AF7" s="146"/>
      <c r="AG7" s="216"/>
      <c r="AH7" s="146"/>
      <c r="AI7" s="221"/>
      <c r="AJ7" s="371"/>
      <c r="AK7" s="136"/>
      <c r="AL7" s="266" t="s">
        <v>153</v>
      </c>
      <c r="AM7" s="160"/>
      <c r="AN7" s="259"/>
      <c r="AO7" s="135"/>
      <c r="AP7" s="226"/>
      <c r="AQ7" s="278"/>
      <c r="AR7" s="230"/>
      <c r="AS7" s="146"/>
      <c r="AT7" s="235"/>
      <c r="AU7" s="146"/>
      <c r="AV7" s="235"/>
      <c r="AW7" s="202"/>
      <c r="AX7" s="161"/>
    </row>
    <row r="8" spans="2:50" ht="16.2">
      <c r="B8">
        <v>5</v>
      </c>
      <c r="D8" t="s">
        <v>156</v>
      </c>
      <c r="E8">
        <v>7</v>
      </c>
      <c r="I8" s="364">
        <v>5</v>
      </c>
      <c r="J8" s="183"/>
      <c r="K8" s="184"/>
      <c r="L8" s="184"/>
      <c r="M8" s="384" t="s">
        <v>137</v>
      </c>
      <c r="N8" s="385" t="s">
        <v>131</v>
      </c>
      <c r="O8" s="386" t="s">
        <v>139</v>
      </c>
      <c r="P8" s="387" t="s">
        <v>140</v>
      </c>
      <c r="Q8" s="387" t="s">
        <v>145</v>
      </c>
      <c r="R8" s="387">
        <v>17</v>
      </c>
      <c r="S8" s="387"/>
      <c r="T8" s="387"/>
      <c r="U8" s="388"/>
      <c r="V8" s="138">
        <v>5</v>
      </c>
      <c r="W8" s="368">
        <v>128</v>
      </c>
      <c r="X8" s="148"/>
      <c r="Y8" s="149"/>
      <c r="Z8" s="217"/>
      <c r="AA8" s="150">
        <v>1</v>
      </c>
      <c r="AB8" s="217"/>
      <c r="AC8" s="213"/>
      <c r="AD8" s="208"/>
      <c r="AE8" s="217"/>
      <c r="AF8" s="150"/>
      <c r="AG8" s="217"/>
      <c r="AH8" s="150"/>
      <c r="AI8" s="222"/>
      <c r="AJ8" s="371"/>
      <c r="AK8" s="138"/>
      <c r="AL8" s="267" t="s">
        <v>153</v>
      </c>
      <c r="AM8" s="162"/>
      <c r="AN8" s="260"/>
      <c r="AO8" s="137"/>
      <c r="AP8" s="227"/>
      <c r="AQ8" s="279"/>
      <c r="AR8" s="231"/>
      <c r="AS8" s="150"/>
      <c r="AT8" s="236"/>
      <c r="AU8" s="150"/>
      <c r="AV8" s="236"/>
      <c r="AW8" s="203"/>
      <c r="AX8" s="163"/>
    </row>
    <row r="9" spans="2:50" ht="16.2">
      <c r="B9">
        <v>6</v>
      </c>
      <c r="D9" t="s">
        <v>157</v>
      </c>
      <c r="E9">
        <v>7</v>
      </c>
      <c r="I9" s="364">
        <v>6</v>
      </c>
      <c r="J9" s="185"/>
      <c r="K9" s="166"/>
      <c r="L9" s="166"/>
      <c r="M9" s="402" t="s">
        <v>137</v>
      </c>
      <c r="N9" s="376" t="s">
        <v>132</v>
      </c>
      <c r="O9" s="390" t="s">
        <v>139</v>
      </c>
      <c r="P9" s="391" t="s">
        <v>140</v>
      </c>
      <c r="Q9" s="391" t="s">
        <v>146</v>
      </c>
      <c r="R9" s="391">
        <v>17</v>
      </c>
      <c r="S9" s="391"/>
      <c r="T9" s="391"/>
      <c r="U9" s="392"/>
      <c r="V9" s="140">
        <v>6</v>
      </c>
      <c r="W9" s="369">
        <v>64</v>
      </c>
      <c r="X9" s="151"/>
      <c r="Y9" s="152"/>
      <c r="Z9" s="218"/>
      <c r="AA9" s="153"/>
      <c r="AB9" s="218">
        <v>1</v>
      </c>
      <c r="AC9" s="214"/>
      <c r="AD9" s="209"/>
      <c r="AE9" s="218"/>
      <c r="AF9" s="153"/>
      <c r="AG9" s="218"/>
      <c r="AH9" s="153"/>
      <c r="AI9" s="223"/>
      <c r="AJ9" s="371"/>
      <c r="AK9" s="140"/>
      <c r="AL9" s="268" t="s">
        <v>153</v>
      </c>
      <c r="AM9" s="164"/>
      <c r="AN9" s="261"/>
      <c r="AO9" s="139"/>
      <c r="AP9" s="228"/>
      <c r="AQ9" s="280"/>
      <c r="AR9" s="232"/>
      <c r="AS9" s="153"/>
      <c r="AT9" s="237"/>
      <c r="AU9" s="153"/>
      <c r="AV9" s="237"/>
      <c r="AW9" s="204"/>
      <c r="AX9" s="165"/>
    </row>
    <row r="10" spans="2:50" ht="16.2">
      <c r="B10">
        <v>7</v>
      </c>
      <c r="D10" t="s">
        <v>84</v>
      </c>
      <c r="E10">
        <v>9</v>
      </c>
      <c r="I10" s="364">
        <v>7</v>
      </c>
      <c r="J10" s="183"/>
      <c r="K10" s="184"/>
      <c r="L10" s="184"/>
      <c r="M10" s="393" t="s">
        <v>137</v>
      </c>
      <c r="N10" s="376" t="s">
        <v>133</v>
      </c>
      <c r="O10" s="381" t="s">
        <v>139</v>
      </c>
      <c r="P10" s="382" t="s">
        <v>140</v>
      </c>
      <c r="Q10" s="382" t="s">
        <v>147</v>
      </c>
      <c r="R10" s="382">
        <v>17</v>
      </c>
      <c r="S10" s="382"/>
      <c r="T10" s="382"/>
      <c r="U10" s="383"/>
      <c r="V10" s="136">
        <v>1002</v>
      </c>
      <c r="W10" s="367">
        <v>16</v>
      </c>
      <c r="X10" s="144"/>
      <c r="Y10" s="145"/>
      <c r="Z10" s="216"/>
      <c r="AA10" s="146"/>
      <c r="AB10" s="216"/>
      <c r="AC10" s="212"/>
      <c r="AD10" s="207"/>
      <c r="AE10" s="216">
        <v>1</v>
      </c>
      <c r="AF10" s="146"/>
      <c r="AG10" s="216"/>
      <c r="AH10" s="146"/>
      <c r="AI10" s="221"/>
      <c r="AJ10" s="371"/>
      <c r="AK10" s="136"/>
      <c r="AL10" s="266" t="s">
        <v>153</v>
      </c>
      <c r="AM10" s="160"/>
      <c r="AN10" s="259"/>
      <c r="AO10" s="135"/>
      <c r="AP10" s="226"/>
      <c r="AQ10" s="278"/>
      <c r="AR10" s="230"/>
      <c r="AS10" s="146"/>
      <c r="AT10" s="235"/>
      <c r="AU10" s="146"/>
      <c r="AV10" s="235"/>
      <c r="AW10" s="202"/>
      <c r="AX10" s="161"/>
    </row>
    <row r="11" spans="2:50" ht="16.2">
      <c r="B11">
        <v>8</v>
      </c>
      <c r="D11" t="s">
        <v>85</v>
      </c>
      <c r="E11">
        <v>15</v>
      </c>
      <c r="I11" s="364">
        <v>8</v>
      </c>
      <c r="J11" s="183"/>
      <c r="K11" s="184"/>
      <c r="L11" s="184"/>
      <c r="M11" s="393" t="s">
        <v>137</v>
      </c>
      <c r="N11" s="376" t="s">
        <v>134</v>
      </c>
      <c r="O11" s="381" t="s">
        <v>139</v>
      </c>
      <c r="P11" s="382" t="s">
        <v>140</v>
      </c>
      <c r="Q11" s="382" t="s">
        <v>148</v>
      </c>
      <c r="R11" s="382">
        <v>17</v>
      </c>
      <c r="S11" s="382"/>
      <c r="T11" s="382"/>
      <c r="U11" s="383"/>
      <c r="V11" s="136">
        <v>1006</v>
      </c>
      <c r="W11" s="367">
        <v>8</v>
      </c>
      <c r="X11" s="144"/>
      <c r="Y11" s="145"/>
      <c r="Z11" s="216"/>
      <c r="AA11" s="146"/>
      <c r="AB11" s="216"/>
      <c r="AC11" s="212"/>
      <c r="AD11" s="207"/>
      <c r="AE11" s="216"/>
      <c r="AF11" s="146">
        <v>1</v>
      </c>
      <c r="AG11" s="216"/>
      <c r="AH11" s="146"/>
      <c r="AI11" s="221"/>
      <c r="AJ11" s="371"/>
      <c r="AK11" s="136"/>
      <c r="AL11" s="266" t="s">
        <v>153</v>
      </c>
      <c r="AM11" s="160"/>
      <c r="AN11" s="259"/>
      <c r="AO11" s="135"/>
      <c r="AP11" s="226"/>
      <c r="AQ11" s="278"/>
      <c r="AR11" s="230"/>
      <c r="AS11" s="146"/>
      <c r="AT11" s="235"/>
      <c r="AU11" s="146"/>
      <c r="AV11" s="235"/>
      <c r="AW11" s="202"/>
      <c r="AX11" s="161"/>
    </row>
    <row r="12" spans="2:50" ht="16.2">
      <c r="B12">
        <v>9</v>
      </c>
      <c r="D12" t="s">
        <v>86</v>
      </c>
      <c r="E12">
        <v>1</v>
      </c>
      <c r="I12" s="364">
        <v>9</v>
      </c>
      <c r="J12" s="185"/>
      <c r="K12" s="166"/>
      <c r="L12" s="166"/>
      <c r="M12" s="380" t="s">
        <v>137</v>
      </c>
      <c r="N12" s="376" t="s">
        <v>135</v>
      </c>
      <c r="O12" s="381" t="s">
        <v>139</v>
      </c>
      <c r="P12" s="382" t="s">
        <v>140</v>
      </c>
      <c r="Q12" s="382" t="s">
        <v>149</v>
      </c>
      <c r="R12" s="382">
        <v>17</v>
      </c>
      <c r="S12" s="382"/>
      <c r="T12" s="382"/>
      <c r="U12" s="383"/>
      <c r="V12" s="136">
        <v>1016</v>
      </c>
      <c r="W12" s="367">
        <v>4</v>
      </c>
      <c r="X12" s="144"/>
      <c r="Y12" s="145"/>
      <c r="Z12" s="216"/>
      <c r="AA12" s="146"/>
      <c r="AB12" s="216"/>
      <c r="AC12" s="212"/>
      <c r="AD12" s="207"/>
      <c r="AE12" s="216"/>
      <c r="AF12" s="146"/>
      <c r="AG12" s="216">
        <v>1</v>
      </c>
      <c r="AH12" s="146"/>
      <c r="AI12" s="221"/>
      <c r="AJ12" s="371"/>
      <c r="AK12" s="136"/>
      <c r="AL12" s="266" t="s">
        <v>153</v>
      </c>
      <c r="AM12" s="160"/>
      <c r="AN12" s="259"/>
      <c r="AO12" s="135"/>
      <c r="AP12" s="226"/>
      <c r="AQ12" s="278"/>
      <c r="AR12" s="230"/>
      <c r="AS12" s="146"/>
      <c r="AT12" s="235"/>
      <c r="AU12" s="146"/>
      <c r="AV12" s="235"/>
      <c r="AW12" s="202"/>
      <c r="AX12" s="161"/>
    </row>
    <row r="13" spans="2:50" ht="16.2">
      <c r="B13">
        <v>10</v>
      </c>
      <c r="D13" t="s">
        <v>88</v>
      </c>
      <c r="E13">
        <v>24</v>
      </c>
      <c r="I13" s="364">
        <v>10</v>
      </c>
      <c r="J13" s="185"/>
      <c r="K13" s="166"/>
      <c r="L13" s="166"/>
      <c r="M13" s="384" t="s">
        <v>137</v>
      </c>
      <c r="N13" s="385" t="s">
        <v>150</v>
      </c>
      <c r="O13" s="386" t="s">
        <v>155</v>
      </c>
      <c r="P13" s="387" t="s">
        <v>140</v>
      </c>
      <c r="Q13" s="387" t="s">
        <v>151</v>
      </c>
      <c r="R13" s="387">
        <v>17</v>
      </c>
      <c r="S13" s="382"/>
      <c r="T13" s="387"/>
      <c r="U13" s="388"/>
      <c r="V13" s="138">
        <v>1001</v>
      </c>
      <c r="W13" s="368">
        <v>1</v>
      </c>
      <c r="X13" s="148"/>
      <c r="Y13" s="149"/>
      <c r="Z13" s="217"/>
      <c r="AA13" s="150"/>
      <c r="AB13" s="217"/>
      <c r="AC13" s="213"/>
      <c r="AD13" s="208"/>
      <c r="AE13" s="217"/>
      <c r="AF13" s="150"/>
      <c r="AG13" s="217"/>
      <c r="AH13" s="150"/>
      <c r="AI13" s="222">
        <v>1</v>
      </c>
      <c r="AJ13" s="371"/>
      <c r="AK13" s="138"/>
      <c r="AL13" s="267" t="s">
        <v>153</v>
      </c>
      <c r="AM13" s="162"/>
      <c r="AN13" s="260"/>
      <c r="AO13" s="137"/>
      <c r="AP13" s="227"/>
      <c r="AQ13" s="279"/>
      <c r="AR13" s="231"/>
      <c r="AS13" s="150"/>
      <c r="AT13" s="236"/>
      <c r="AU13" s="150"/>
      <c r="AV13" s="236"/>
      <c r="AW13" s="203"/>
      <c r="AX13" s="163"/>
    </row>
    <row r="14" spans="2:50">
      <c r="B14">
        <v>11</v>
      </c>
      <c r="D14" t="s">
        <v>92</v>
      </c>
      <c r="E14">
        <v>13</v>
      </c>
    </row>
    <row r="15" spans="2:50">
      <c r="B15">
        <v>12</v>
      </c>
      <c r="D15" t="s">
        <v>89</v>
      </c>
      <c r="E15">
        <v>5</v>
      </c>
    </row>
    <row r="16" spans="2:50">
      <c r="B16">
        <v>13</v>
      </c>
      <c r="D16" t="s">
        <v>90</v>
      </c>
      <c r="E16">
        <v>8</v>
      </c>
    </row>
    <row r="17" spans="2:5">
      <c r="B17">
        <v>14</v>
      </c>
      <c r="D17" t="s">
        <v>91</v>
      </c>
      <c r="E17">
        <v>19</v>
      </c>
    </row>
    <row r="18" spans="2:5">
      <c r="B18">
        <v>15</v>
      </c>
      <c r="D18" t="s">
        <v>87</v>
      </c>
      <c r="E18">
        <v>11</v>
      </c>
    </row>
    <row r="19" spans="2:5">
      <c r="B19">
        <v>16</v>
      </c>
      <c r="D19" t="s">
        <v>158</v>
      </c>
      <c r="E19">
        <v>2</v>
      </c>
    </row>
    <row r="20" spans="2:5">
      <c r="B20">
        <v>17</v>
      </c>
    </row>
    <row r="21" spans="2:5">
      <c r="B21">
        <v>18</v>
      </c>
    </row>
    <row r="24" spans="2:5">
      <c r="E24">
        <v>174</v>
      </c>
    </row>
    <row r="35" spans="5:5">
      <c r="E35">
        <v>0</v>
      </c>
    </row>
    <row r="36" spans="5:5">
      <c r="E36">
        <v>0</v>
      </c>
    </row>
    <row r="37" spans="5:5">
      <c r="E37">
        <v>0</v>
      </c>
    </row>
    <row r="38" spans="5:5">
      <c r="E38">
        <v>0</v>
      </c>
    </row>
    <row r="39" spans="5:5">
      <c r="E39">
        <v>0</v>
      </c>
    </row>
    <row r="40" spans="5:5">
      <c r="E40">
        <v>0</v>
      </c>
    </row>
    <row r="41" spans="5:5">
      <c r="E41">
        <v>0</v>
      </c>
    </row>
    <row r="42" spans="5:5">
      <c r="E42">
        <v>0</v>
      </c>
    </row>
    <row r="43" spans="5:5">
      <c r="E43">
        <v>0</v>
      </c>
    </row>
  </sheetData>
  <phoneticPr fontId="3"/>
  <conditionalFormatting sqref="N4:N13">
    <cfRule type="expression" dxfId="0" priority="1" stopIfTrue="1">
      <formula>COUNTA(V4)=1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J16"/>
  <sheetViews>
    <sheetView showGridLines="0" workbookViewId="0">
      <selection activeCell="B3" sqref="B3:J16"/>
    </sheetView>
  </sheetViews>
  <sheetFormatPr defaultRowHeight="13.2"/>
  <cols>
    <col min="2" max="2" width="5.33203125" customWidth="1"/>
    <col min="3" max="3" width="14.33203125" customWidth="1"/>
    <col min="5" max="5" width="4.44140625" customWidth="1"/>
    <col min="6" max="9" width="6.44140625" customWidth="1"/>
  </cols>
  <sheetData>
    <row r="1" spans="2:10" ht="19.2">
      <c r="F1" s="409"/>
      <c r="G1" s="409"/>
      <c r="H1" s="409"/>
      <c r="I1" s="409"/>
    </row>
    <row r="2" spans="2:10" ht="19.2">
      <c r="F2" s="409" t="s">
        <v>125</v>
      </c>
      <c r="G2" s="409" t="s">
        <v>15</v>
      </c>
      <c r="H2" s="409" t="s">
        <v>16</v>
      </c>
      <c r="I2" s="409" t="s">
        <v>126</v>
      </c>
    </row>
    <row r="3" spans="2:10" ht="14.25" customHeight="1">
      <c r="B3" s="485">
        <v>1</v>
      </c>
      <c r="C3" s="486" t="s">
        <v>175</v>
      </c>
      <c r="D3" s="486" t="s">
        <v>163</v>
      </c>
      <c r="E3" s="410"/>
      <c r="F3" s="431" t="s">
        <v>160</v>
      </c>
      <c r="G3" s="431" t="s">
        <v>161</v>
      </c>
      <c r="H3" s="431" t="s">
        <v>162</v>
      </c>
      <c r="I3" s="335"/>
      <c r="J3" s="335"/>
    </row>
    <row r="4" spans="2:10" ht="13.5" customHeight="1">
      <c r="B4" s="485"/>
      <c r="C4" s="487"/>
      <c r="D4" s="488"/>
      <c r="E4" s="411"/>
      <c r="F4" s="412"/>
      <c r="G4" s="421" t="s">
        <v>179</v>
      </c>
      <c r="H4" s="411"/>
      <c r="I4" s="316"/>
      <c r="J4" s="422"/>
    </row>
    <row r="5" spans="2:10" ht="14.25" customHeight="1">
      <c r="B5" s="485">
        <v>2</v>
      </c>
      <c r="C5" s="486" t="s">
        <v>164</v>
      </c>
      <c r="D5" s="486" t="s">
        <v>165</v>
      </c>
      <c r="E5" s="411"/>
      <c r="F5" s="414"/>
      <c r="G5" s="428" t="s">
        <v>177</v>
      </c>
      <c r="H5" s="411"/>
      <c r="I5" s="316"/>
      <c r="J5" s="484"/>
    </row>
    <row r="6" spans="2:10" ht="14.25" customHeight="1">
      <c r="B6" s="485"/>
      <c r="C6" s="487"/>
      <c r="D6" s="488"/>
      <c r="E6" s="412"/>
      <c r="F6" s="427" t="s">
        <v>177</v>
      </c>
      <c r="G6" s="424">
        <f>H10*2</f>
        <v>128</v>
      </c>
      <c r="H6" s="415"/>
      <c r="I6" s="316"/>
      <c r="J6" s="484"/>
    </row>
    <row r="7" spans="2:10" ht="14.25" customHeight="1">
      <c r="B7" s="485">
        <v>3</v>
      </c>
      <c r="C7" s="486" t="s">
        <v>166</v>
      </c>
      <c r="D7" s="486" t="s">
        <v>167</v>
      </c>
      <c r="E7" s="416"/>
      <c r="F7" s="423">
        <f>G6*2</f>
        <v>256</v>
      </c>
      <c r="G7" s="417"/>
      <c r="H7" s="413"/>
      <c r="I7" s="316"/>
      <c r="J7" s="316"/>
    </row>
    <row r="8" spans="2:10" ht="14.25" customHeight="1">
      <c r="B8" s="485"/>
      <c r="C8" s="487"/>
      <c r="D8" s="488"/>
      <c r="E8" s="411"/>
      <c r="F8" s="413"/>
      <c r="G8" s="417"/>
      <c r="H8" s="413"/>
      <c r="I8" s="316"/>
      <c r="J8" s="316"/>
    </row>
    <row r="9" spans="2:10" ht="14.25" customHeight="1">
      <c r="B9" s="485">
        <v>4</v>
      </c>
      <c r="C9" s="486" t="s">
        <v>168</v>
      </c>
      <c r="D9" s="486" t="s">
        <v>169</v>
      </c>
      <c r="E9" s="418"/>
      <c r="F9" s="413"/>
      <c r="G9" s="417"/>
      <c r="H9" s="421" t="s">
        <v>177</v>
      </c>
      <c r="I9" s="316"/>
      <c r="J9" s="316"/>
    </row>
    <row r="10" spans="2:10" ht="14.25" customHeight="1">
      <c r="B10" s="485"/>
      <c r="C10" s="487"/>
      <c r="D10" s="488"/>
      <c r="E10" s="411"/>
      <c r="F10" s="428" t="s">
        <v>177</v>
      </c>
      <c r="G10" s="417"/>
      <c r="H10" s="423" t="s">
        <v>178</v>
      </c>
      <c r="I10" s="316"/>
      <c r="J10" s="316"/>
    </row>
    <row r="11" spans="2:10" ht="14.25" customHeight="1">
      <c r="B11" s="485">
        <v>5</v>
      </c>
      <c r="C11" s="486" t="s">
        <v>170</v>
      </c>
      <c r="D11" s="486" t="s">
        <v>176</v>
      </c>
      <c r="E11" s="418"/>
      <c r="F11" s="426">
        <f>G13*2</f>
        <v>256</v>
      </c>
      <c r="G11" s="415"/>
      <c r="H11" s="415"/>
      <c r="I11" s="316"/>
      <c r="J11" s="316"/>
    </row>
    <row r="12" spans="2:10" ht="14.25" customHeight="1">
      <c r="B12" s="485"/>
      <c r="C12" s="487"/>
      <c r="D12" s="488"/>
      <c r="E12" s="411"/>
      <c r="F12" s="413"/>
      <c r="G12" s="430" t="s">
        <v>177</v>
      </c>
      <c r="H12" s="413"/>
      <c r="I12" s="316"/>
      <c r="J12" s="419"/>
    </row>
    <row r="13" spans="2:10" ht="14.25" customHeight="1">
      <c r="B13" s="485">
        <v>6</v>
      </c>
      <c r="C13" s="486" t="s">
        <v>171</v>
      </c>
      <c r="D13" s="486" t="s">
        <v>172</v>
      </c>
      <c r="E13" s="418"/>
      <c r="F13" s="413"/>
      <c r="G13" s="425">
        <f>H10*2</f>
        <v>128</v>
      </c>
      <c r="H13" s="413"/>
      <c r="I13" s="316"/>
      <c r="J13" s="419"/>
    </row>
    <row r="14" spans="2:10" ht="14.25" customHeight="1">
      <c r="B14" s="485"/>
      <c r="C14" s="487"/>
      <c r="D14" s="488"/>
      <c r="E14" s="411"/>
      <c r="F14" s="429" t="s">
        <v>177</v>
      </c>
      <c r="G14" s="415"/>
      <c r="H14" s="413"/>
      <c r="I14" s="316"/>
      <c r="J14" s="316"/>
    </row>
    <row r="15" spans="2:10" ht="14.25" customHeight="1">
      <c r="B15" s="485">
        <v>7</v>
      </c>
      <c r="C15" s="486" t="s">
        <v>173</v>
      </c>
      <c r="D15" s="486" t="s">
        <v>174</v>
      </c>
      <c r="E15" s="416"/>
      <c r="F15" s="425">
        <f>G13*2</f>
        <v>256</v>
      </c>
      <c r="G15" s="413"/>
      <c r="H15" s="413"/>
      <c r="I15" s="316"/>
      <c r="J15" s="316"/>
    </row>
    <row r="16" spans="2:10" ht="14.25" customHeight="1" thickBot="1">
      <c r="B16" s="485"/>
      <c r="C16" s="489"/>
      <c r="D16" s="490"/>
      <c r="E16" s="420"/>
      <c r="F16" s="420"/>
      <c r="G16" s="420"/>
      <c r="H16" s="420"/>
      <c r="I16" s="420"/>
      <c r="J16" s="420"/>
    </row>
  </sheetData>
  <sortState xmlns:xlrd2="http://schemas.microsoft.com/office/spreadsheetml/2017/richdata2" ref="J3:L19">
    <sortCondition ref="J3:J19"/>
  </sortState>
  <mergeCells count="22">
    <mergeCell ref="B15:B16"/>
    <mergeCell ref="C15:C16"/>
    <mergeCell ref="D15:D16"/>
    <mergeCell ref="B11:B12"/>
    <mergeCell ref="C11:C12"/>
    <mergeCell ref="D11:D12"/>
    <mergeCell ref="B13:B14"/>
    <mergeCell ref="C13:C14"/>
    <mergeCell ref="D13:D14"/>
    <mergeCell ref="B7:B8"/>
    <mergeCell ref="C7:C8"/>
    <mergeCell ref="D7:D8"/>
    <mergeCell ref="B9:B10"/>
    <mergeCell ref="C9:C10"/>
    <mergeCell ref="D9:D10"/>
    <mergeCell ref="J5:J6"/>
    <mergeCell ref="B3:B4"/>
    <mergeCell ref="C3:C4"/>
    <mergeCell ref="D3:D4"/>
    <mergeCell ref="B5:B6"/>
    <mergeCell ref="C5:C6"/>
    <mergeCell ref="D5:D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入力手順</vt:lpstr>
      <vt:lpstr>入力表</vt:lpstr>
      <vt:lpstr>データ確認</vt:lpstr>
      <vt:lpstr>戦績通知票（生徒宛）</vt:lpstr>
      <vt:lpstr>ポイント表</vt:lpstr>
      <vt:lpstr>入力見本</vt:lpstr>
      <vt:lpstr>ドロー見本</vt:lpstr>
      <vt:lpstr>ichi</vt:lpstr>
      <vt:lpstr>'戦績通知票（生徒宛）'!Print_Area</vt:lpstr>
      <vt:lpstr>入力手順!Print_Area</vt:lpstr>
      <vt:lpstr>入力表!Print_Area</vt:lpstr>
      <vt:lpstr>入力表!Print_Titles</vt:lpstr>
      <vt:lpstr>Ｘ</vt:lpstr>
      <vt:lpstr>いち</vt:lpstr>
      <vt:lpstr>全範囲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中野　亨</dc:creator>
  <cp:lastModifiedBy>中野　亨</cp:lastModifiedBy>
  <cp:lastPrinted>2025-07-16T06:53:01Z</cp:lastPrinted>
  <dcterms:created xsi:type="dcterms:W3CDTF">2003-08-14T03:52:55Z</dcterms:created>
  <dcterms:modified xsi:type="dcterms:W3CDTF">2025-07-23T01:52:22Z</dcterms:modified>
</cp:coreProperties>
</file>